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3E0C86E5-29F3-4E43-95FE-92734914E5D4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März" sheetId="1" r:id="rId1"/>
  </sheets>
  <definedNames>
    <definedName name="__Anonymous_Sheet_DB__1">März!#REF!</definedName>
    <definedName name="__xlnm._FilterDatabase" localSheetId="0">März!#REF!</definedName>
    <definedName name="__xlnm._FilterDatabase_1">März!#REF!</definedName>
    <definedName name="_xlnm._FilterDatabase" localSheetId="0" hidden="1">März!$A$1:$IK$8</definedName>
    <definedName name="Excel_BuiltIn__FilterDatabase" localSheetId="0">März!#REF!</definedName>
    <definedName name="Excel_BuiltIn__FilterDatabase_1">März!#REF!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1" l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/>
  <c r="Q5" i="1"/>
  <c r="V4" i="1"/>
  <c r="T4" i="1" s="1"/>
  <c r="Q4" i="1"/>
  <c r="V3" i="1"/>
  <c r="T3" i="1" s="1"/>
  <c r="Q3" i="1"/>
  <c r="R3" i="1" s="1"/>
  <c r="R4" i="1" s="1"/>
  <c r="R5" i="1" s="1"/>
  <c r="R6" i="1" s="1"/>
  <c r="R7" i="1" s="1"/>
  <c r="R8" i="1" s="1"/>
  <c r="R9" i="1" s="1"/>
  <c r="R10" i="1" s="1"/>
  <c r="P3" i="1"/>
  <c r="P4" i="1" s="1"/>
  <c r="S4" i="1" l="1"/>
  <c r="U4" i="1" s="1"/>
  <c r="P5" i="1"/>
  <c r="S3" i="1"/>
  <c r="U3" i="1" s="1"/>
  <c r="P6" i="1" l="1"/>
  <c r="S5" i="1"/>
  <c r="U5" i="1" s="1"/>
  <c r="S6" i="1" l="1"/>
  <c r="U6" i="1" s="1"/>
  <c r="P7" i="1"/>
  <c r="P8" i="1" l="1"/>
  <c r="S7" i="1"/>
  <c r="U7" i="1" s="1"/>
  <c r="S8" i="1" l="1"/>
  <c r="U8" i="1" s="1"/>
  <c r="P9" i="1"/>
  <c r="P10" i="1" l="1"/>
  <c r="S10" i="1" s="1"/>
  <c r="U10" i="1" s="1"/>
  <c r="S9" i="1"/>
  <c r="U9" i="1" s="1"/>
</calcChain>
</file>

<file path=xl/sharedStrings.xml><?xml version="1.0" encoding="utf-8"?>
<sst xmlns="http://schemas.openxmlformats.org/spreadsheetml/2006/main" count="97" uniqueCount="53">
  <si>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</si>
  <si>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</si>
  <si>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</si>
  <si>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</si>
  <si>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</si>
  <si>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</si>
  <si>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</si>
  <si>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</si>
  <si>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</si>
  <si>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</si>
  <si>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</si>
  <si>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</si>
  <si>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</si>
  <si>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</si>
  <si>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</si>
  <si>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</si>
  <si>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</si>
  <si>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</si>
  <si>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</si>
  <si>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</si>
  <si>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</si>
  <si>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Amateure</t>
  </si>
  <si>
    <t>asian</t>
  </si>
  <si>
    <t>Pregame</t>
  </si>
  <si>
    <t>0</t>
  </si>
  <si>
    <t>nein</t>
  </si>
  <si>
    <t>2
1</t>
  </si>
  <si>
    <t>2
2</t>
  </si>
  <si>
    <t>1
2</t>
  </si>
  <si>
    <t>1
1</t>
  </si>
  <si>
    <t>Fussball</t>
  </si>
  <si>
    <t>Chancenwucher</t>
  </si>
  <si>
    <t>Illertissen - Bamberg
Walldorf - St. Kickers</t>
  </si>
  <si>
    <r>
      <t xml:space="preserve">1-0
</t>
    </r>
    <r>
      <rPr>
        <b/>
        <sz val="10"/>
        <color rgb="FFFF0000"/>
        <rFont val="Arial"/>
        <family val="2"/>
      </rPr>
      <t>3-2</t>
    </r>
  </si>
  <si>
    <t>Unterhaching II - Landsberg
Bergamo - Venedig</t>
  </si>
  <si>
    <r>
      <t xml:space="preserve">0-2
</t>
    </r>
    <r>
      <rPr>
        <b/>
        <sz val="10"/>
        <color rgb="FFFF0000"/>
        <rFont val="Arial"/>
        <family val="2"/>
      </rPr>
      <t>0-0</t>
    </r>
  </si>
  <si>
    <t>Kilia Kiel - Oldenburger
St. Kickers - Göppinger
Würzburger Kickers - Aschaffenburg</t>
  </si>
  <si>
    <t>1
1
1</t>
  </si>
  <si>
    <r>
      <rPr>
        <b/>
        <sz val="10"/>
        <color rgb="FFFF0000"/>
        <rFont val="Arial"/>
        <family val="2"/>
      </rPr>
      <t>5-5</t>
    </r>
    <r>
      <rPr>
        <b/>
        <sz val="10"/>
        <color rgb="FF00B050"/>
        <rFont val="Arial"/>
        <family val="2"/>
      </rPr>
      <t xml:space="preserve">
3-0
</t>
    </r>
    <r>
      <rPr>
        <b/>
        <sz val="10"/>
        <color rgb="FFFF0000"/>
        <rFont val="Arial"/>
        <family val="2"/>
      </rPr>
      <t>0-0</t>
    </r>
  </si>
  <si>
    <t>90.+6 Ausgleich..
Chancenwucher</t>
  </si>
  <si>
    <t>Luckenwalde - Halle
Unterhaching II - Pipinsried</t>
  </si>
  <si>
    <t>1-1
1-0</t>
  </si>
  <si>
    <t>Hohkeppel - RW Oberhausen
Havelse - Bremer</t>
  </si>
  <si>
    <r>
      <t xml:space="preserve">3-2
</t>
    </r>
    <r>
      <rPr>
        <b/>
        <sz val="10"/>
        <color rgb="FF00B050"/>
        <rFont val="Arial"/>
        <family val="2"/>
      </rPr>
      <t>2-0</t>
    </r>
  </si>
  <si>
    <t>Leverkusen - Bremen
Bayern - Bochum
PSV - Heerenveen
Barcelona - Osasuna</t>
  </si>
  <si>
    <t>1
1
1
1</t>
  </si>
  <si>
    <r>
      <t xml:space="preserve">0-2
2-3
</t>
    </r>
    <r>
      <rPr>
        <b/>
        <sz val="10"/>
        <color rgb="FF00B050"/>
        <rFont val="Arial"/>
        <family val="2"/>
      </rPr>
      <t>2-1
3-0</t>
    </r>
  </si>
  <si>
    <t>Offenbach - Trier
Pipinsried - Türkspor Augsburg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</si>
  <si>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3-0</t>
    </r>
  </si>
  <si>
    <t>80. Ausgleich</t>
  </si>
  <si>
    <t>Bayern II - Hankofen
Hoffenheim II - Fulda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</si>
  <si>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2-0</t>
    </r>
  </si>
  <si>
    <t>90.+6 Ausgleich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</si>
</sst>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März</a:t>
            </a:r>
            <a:endParaRPr lang="de-DE"/>
          </a:p>
        </c:rich>
      </c:tx>
      <c:layout>
        <c:manualLayout>
          <c:xMode val="edge"/>
          <c:yMode val="edge"/>
          <c:x val="0.3749254388430322"/>
          <c:y val="4.074067013114639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4783463187406655E-2"/>
          <c:y val="8.7873445075927495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96-4D4A-8A38-E1F62424D634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96-4D4A-8A38-E1F62424D634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82-4B7A-8BC4-3C9F4F706CD3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3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6C-47C2-9F85-81B444416384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layout>
                <c:manualLayout>
                  <c:x val="-2.3282383383728959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layout>
                <c:manualLayout>
                  <c:x val="-1.1228746121570406E-2"/>
                  <c:y val="-2.8905170944253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F-440A-8276-BD8062401FA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4"/>
              <c:layout>
                <c:manualLayout>
                  <c:x val="-2.7951194402236767E-2"/>
                  <c:y val="-9.8686953309379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C3-4CC1-9FCF-602BC34D201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März!$R$3:$R$10</c:f>
              <c:numCache>
                <c:formatCode>General</c:formatCode>
                <c:ptCount val="8"/>
                <c:pt idx="0">
                  <c:v>-1</c:v>
                </c:pt>
                <c:pt idx="1">
                  <c:v>-4</c:v>
                </c:pt>
                <c:pt idx="2">
                  <c:v>-7</c:v>
                </c:pt>
                <c:pt idx="3">
                  <c:v>-8</c:v>
                </c:pt>
                <c:pt idx="4">
                  <c:v>-9.5</c:v>
                </c:pt>
                <c:pt idx="5">
                  <c:v>-11.5</c:v>
                </c:pt>
                <c:pt idx="6">
                  <c:v>-13</c:v>
                </c:pt>
                <c:pt idx="7">
                  <c:v>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101173</xdr:colOff>
      <xdr:row>10</xdr:row>
      <xdr:rowOff>98642</xdr:rowOff>
    </xdr:from>
    <xdr:to>
      <xdr:col>11</xdr:col>
      <xdr:colOff>497416</xdr:colOff>
      <xdr:row>26</xdr:row>
      <xdr:rowOff>126998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0"/>
  <sheetViews>
    <sheetView tabSelected="1" zoomScale="90" zoomScaleNormal="90" workbookViewId="0">
      <selection activeCell="N21" sqref="N21"/>
    </sheetView>
  </sheetViews>
  <sheetFormatPr baseColWidth="10" defaultColWidth="11.5703125" defaultRowHeight="15" x14ac:dyDescent="0.25"/>
  <cols>
    <col min="1" max="1" width="9.140625" style="1" customWidth="1"/>
    <col min="2" max="2" width="12.42578125" style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29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28.5" customHeight="1" x14ac:dyDescent="0.2">
      <c r="A3" s="3">
        <v>1</v>
      </c>
      <c r="B3" s="4">
        <v>45717</v>
      </c>
      <c r="C3" s="3" t="s">
        <v>32</v>
      </c>
      <c r="D3" s="3" t="s">
        <v>21</v>
      </c>
      <c r="E3" s="3">
        <v>2</v>
      </c>
      <c r="F3" s="3" t="s">
        <v>28</v>
      </c>
      <c r="G3" s="3" t="s">
        <v>20</v>
      </c>
      <c r="H3" s="3" t="s">
        <v>22</v>
      </c>
      <c r="I3" s="3" t="s">
        <v>23</v>
      </c>
      <c r="J3" s="13" t="s">
        <v>33</v>
      </c>
      <c r="K3" s="23"/>
      <c r="L3" s="6" t="s">
        <v>24</v>
      </c>
      <c r="M3" s="7">
        <v>2.44</v>
      </c>
      <c r="N3" s="7">
        <v>1</v>
      </c>
      <c r="O3" s="8" t="s">
        <v>25</v>
      </c>
      <c r="P3" s="7">
        <f>N3</f>
        <v>1</v>
      </c>
      <c r="Q3" s="31">
        <f t="shared" ref="Q3:Q10" si="0">IF(AND(L3="1",O3="ja"),(N3*M3*0.95)-N3,IF(AND(L3="1",O3="nein"),N3*M3-N3,-N3))</f>
        <v>-1</v>
      </c>
      <c r="R3" s="9">
        <f>Q3</f>
        <v>-1</v>
      </c>
      <c r="S3" s="10">
        <f t="shared" ref="S3:S10" si="1">P3+R3</f>
        <v>0</v>
      </c>
      <c r="T3" s="11">
        <f t="shared" ref="T3:T10" si="2">V3/W3</f>
        <v>0</v>
      </c>
      <c r="U3" s="12">
        <f t="shared" ref="U3:U10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8.5" customHeight="1" x14ac:dyDescent="0.2">
      <c r="A4" s="3">
        <v>2</v>
      </c>
      <c r="B4" s="4">
        <v>45717</v>
      </c>
      <c r="C4" s="3" t="s">
        <v>34</v>
      </c>
      <c r="D4" s="3" t="s">
        <v>30</v>
      </c>
      <c r="E4" s="3">
        <v>2</v>
      </c>
      <c r="F4" s="3" t="s">
        <v>26</v>
      </c>
      <c r="G4" s="3" t="s">
        <v>20</v>
      </c>
      <c r="H4" s="3" t="s">
        <v>22</v>
      </c>
      <c r="I4" s="3" t="s">
        <v>23</v>
      </c>
      <c r="J4" s="13" t="s">
        <v>35</v>
      </c>
      <c r="K4" s="23" t="s">
        <v>31</v>
      </c>
      <c r="L4" s="6" t="s">
        <v>24</v>
      </c>
      <c r="M4" s="3">
        <v>1.92</v>
      </c>
      <c r="N4" s="7">
        <v>3</v>
      </c>
      <c r="O4" s="8" t="s">
        <v>25</v>
      </c>
      <c r="P4" s="7">
        <f t="shared" ref="P4:P10" si="4">P3+N4</f>
        <v>4</v>
      </c>
      <c r="Q4" s="32">
        <f t="shared" si="0"/>
        <v>-3</v>
      </c>
      <c r="R4" s="9">
        <f t="shared" ref="R4:R10" si="5">R3+Q4</f>
        <v>-4</v>
      </c>
      <c r="S4" s="10">
        <f t="shared" si="1"/>
        <v>0</v>
      </c>
      <c r="T4" s="11">
        <f t="shared" si="2"/>
        <v>0</v>
      </c>
      <c r="U4" s="12">
        <f t="shared" si="3"/>
        <v>-1</v>
      </c>
      <c r="V4">
        <f>COUNTIF($L$2:L4,1)</f>
        <v>0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39.75" customHeight="1" x14ac:dyDescent="0.2">
      <c r="A5" s="3">
        <v>3</v>
      </c>
      <c r="B5" s="4">
        <v>45724</v>
      </c>
      <c r="C5" s="3" t="s">
        <v>36</v>
      </c>
      <c r="D5" s="3" t="s">
        <v>21</v>
      </c>
      <c r="E5" s="3">
        <v>3</v>
      </c>
      <c r="F5" s="3" t="s">
        <v>37</v>
      </c>
      <c r="G5" s="3" t="s">
        <v>20</v>
      </c>
      <c r="H5" s="3" t="s">
        <v>22</v>
      </c>
      <c r="I5" s="3" t="s">
        <v>23</v>
      </c>
      <c r="J5" s="13" t="s">
        <v>38</v>
      </c>
      <c r="K5" s="23" t="s">
        <v>39</v>
      </c>
      <c r="L5" s="6" t="s">
        <v>24</v>
      </c>
      <c r="M5" s="7">
        <v>2</v>
      </c>
      <c r="N5" s="7">
        <v>3</v>
      </c>
      <c r="O5" s="8" t="s">
        <v>25</v>
      </c>
      <c r="P5" s="7">
        <f t="shared" si="4"/>
        <v>7</v>
      </c>
      <c r="Q5" s="31">
        <f t="shared" si="0"/>
        <v>-3</v>
      </c>
      <c r="R5" s="9">
        <f t="shared" si="5"/>
        <v>-7</v>
      </c>
      <c r="S5" s="10">
        <f t="shared" si="1"/>
        <v>0</v>
      </c>
      <c r="T5" s="11">
        <f t="shared" si="2"/>
        <v>0</v>
      </c>
      <c r="U5" s="12">
        <f t="shared" si="3"/>
        <v>-1</v>
      </c>
      <c r="V5">
        <f>COUNTIF($L$2:L5,1)</f>
        <v>0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8.5" customHeight="1" x14ac:dyDescent="0.2">
      <c r="A6" s="3">
        <v>4</v>
      </c>
      <c r="B6" s="4">
        <v>45724</v>
      </c>
      <c r="C6" s="3" t="s">
        <v>40</v>
      </c>
      <c r="D6" s="3" t="s">
        <v>21</v>
      </c>
      <c r="E6" s="3">
        <v>2</v>
      </c>
      <c r="F6" s="3" t="s">
        <v>27</v>
      </c>
      <c r="G6" s="3" t="s">
        <v>20</v>
      </c>
      <c r="H6" s="3" t="s">
        <v>22</v>
      </c>
      <c r="I6" s="3" t="s">
        <v>23</v>
      </c>
      <c r="J6" s="5" t="s">
        <v>41</v>
      </c>
      <c r="K6" s="23"/>
      <c r="L6" s="6" t="s">
        <v>24</v>
      </c>
      <c r="M6" s="7">
        <v>2.77</v>
      </c>
      <c r="N6" s="7">
        <v>1</v>
      </c>
      <c r="O6" s="8" t="s">
        <v>25</v>
      </c>
      <c r="P6" s="7">
        <f t="shared" si="4"/>
        <v>8</v>
      </c>
      <c r="Q6" s="31">
        <f t="shared" si="0"/>
        <v>-1</v>
      </c>
      <c r="R6" s="9">
        <f t="shared" si="5"/>
        <v>-8</v>
      </c>
      <c r="S6" s="10">
        <f t="shared" si="1"/>
        <v>0</v>
      </c>
      <c r="T6" s="11">
        <f t="shared" si="2"/>
        <v>0</v>
      </c>
      <c r="U6" s="12">
        <f t="shared" si="3"/>
        <v>-1</v>
      </c>
      <c r="V6">
        <f>COUNTIF($L$2:L6,1)</f>
        <v>0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8.5" customHeight="1" x14ac:dyDescent="0.2">
      <c r="A7" s="3">
        <v>5</v>
      </c>
      <c r="B7" s="4">
        <v>45724</v>
      </c>
      <c r="C7" s="3" t="s">
        <v>42</v>
      </c>
      <c r="D7" s="3" t="s">
        <v>21</v>
      </c>
      <c r="E7" s="3">
        <v>2</v>
      </c>
      <c r="F7" s="3" t="s">
        <v>26</v>
      </c>
      <c r="G7" s="3" t="s">
        <v>20</v>
      </c>
      <c r="H7" s="3" t="s">
        <v>22</v>
      </c>
      <c r="I7" s="3" t="s">
        <v>23</v>
      </c>
      <c r="J7" s="5" t="s">
        <v>43</v>
      </c>
      <c r="K7" s="23"/>
      <c r="L7" s="6" t="s">
        <v>24</v>
      </c>
      <c r="M7" s="7">
        <v>2.4</v>
      </c>
      <c r="N7" s="7">
        <v>1.5</v>
      </c>
      <c r="O7" s="8" t="s">
        <v>25</v>
      </c>
      <c r="P7" s="7">
        <f t="shared" si="4"/>
        <v>9.5</v>
      </c>
      <c r="Q7" s="31">
        <f t="shared" si="0"/>
        <v>-1.5</v>
      </c>
      <c r="R7" s="9">
        <f t="shared" si="5"/>
        <v>-9.5</v>
      </c>
      <c r="S7" s="10">
        <f t="shared" si="1"/>
        <v>0</v>
      </c>
      <c r="T7" s="11">
        <f t="shared" si="2"/>
        <v>0</v>
      </c>
      <c r="U7" s="12">
        <f t="shared" si="3"/>
        <v>-1</v>
      </c>
      <c r="V7">
        <f>COUNTIF($L$2:L7,1)</f>
        <v>0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52.5" customHeight="1" x14ac:dyDescent="0.2">
      <c r="A8" s="3">
        <v>6</v>
      </c>
      <c r="B8" s="4">
        <v>45724</v>
      </c>
      <c r="C8" s="3" t="s">
        <v>44</v>
      </c>
      <c r="D8" s="3" t="s">
        <v>30</v>
      </c>
      <c r="E8" s="3">
        <v>4</v>
      </c>
      <c r="F8" s="3" t="s">
        <v>45</v>
      </c>
      <c r="G8" s="3" t="s">
        <v>20</v>
      </c>
      <c r="H8" s="3" t="s">
        <v>22</v>
      </c>
      <c r="I8" s="3" t="s">
        <v>23</v>
      </c>
      <c r="J8" s="5" t="s">
        <v>46</v>
      </c>
      <c r="K8" s="23"/>
      <c r="L8" s="6" t="s">
        <v>24</v>
      </c>
      <c r="M8" s="7">
        <v>2.3199999999999998</v>
      </c>
      <c r="N8" s="7">
        <v>2</v>
      </c>
      <c r="O8" s="8" t="s">
        <v>25</v>
      </c>
      <c r="P8" s="7">
        <f t="shared" si="4"/>
        <v>11.5</v>
      </c>
      <c r="Q8" s="31">
        <f t="shared" si="0"/>
        <v>-2</v>
      </c>
      <c r="R8" s="9">
        <f t="shared" si="5"/>
        <v>-11.5</v>
      </c>
      <c r="S8" s="10">
        <f t="shared" si="1"/>
        <v>0</v>
      </c>
      <c r="T8" s="11">
        <f t="shared" si="2"/>
        <v>0</v>
      </c>
      <c r="U8" s="12">
        <f t="shared" si="3"/>
        <v>-1</v>
      </c>
      <c r="V8">
        <f>COUNTIF($L$2:L8,1)</f>
        <v>0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8.5" customHeight="1" x14ac:dyDescent="0.25">
      <c r="A9" s="3">
        <v>7</v>
      </c>
      <c r="B9" s="4">
        <v>45731</v>
      </c>
      <c r="C9" s="3" t="s">
        <v>47</v>
      </c>
      <c r="D9" s="3" t="s">
        <v>21</v>
      </c>
      <c r="E9" s="3">
        <v>2</v>
      </c>
      <c r="F9" s="3" t="s">
        <v>29</v>
      </c>
      <c r="G9" s="3" t="s">
        <v>20</v>
      </c>
      <c r="H9" s="3" t="s">
        <v>22</v>
      </c>
      <c r="I9" s="3" t="s">
        <v>23</v>
      </c>
      <c r="J9" s="13" t="s">
        <v>48</v>
      </c>
      <c r="K9" s="23" t="s">
        <v>49</v>
      </c>
      <c r="L9" s="6" t="s">
        <v>24</v>
      </c>
      <c r="M9" s="7">
        <v>2.16</v>
      </c>
      <c r="N9" s="7">
        <v>1.5</v>
      </c>
      <c r="O9" s="8" t="s">
        <v>25</v>
      </c>
      <c r="P9" s="7">
        <f t="shared" si="4"/>
        <v>13</v>
      </c>
      <c r="Q9" s="31">
        <f t="shared" si="0"/>
        <v>-1.5</v>
      </c>
      <c r="R9" s="9">
        <f t="shared" si="5"/>
        <v>-13</v>
      </c>
      <c r="S9" s="10">
        <f t="shared" si="1"/>
        <v>0</v>
      </c>
      <c r="T9" s="11">
        <f t="shared" si="2"/>
        <v>0</v>
      </c>
      <c r="U9" s="12">
        <f t="shared" si="3"/>
        <v>-1</v>
      </c>
      <c r="V9">
        <f>COUNTIF($L$2:L9,1)</f>
        <v>0</v>
      </c>
      <c r="W9">
        <v>7</v>
      </c>
    </row>
    <row r="10" spans="1:245" ht="28.5" customHeight="1" x14ac:dyDescent="0.25">
      <c r="A10" s="3">
        <v>8</v>
      </c>
      <c r="B10" s="4">
        <v>45744</v>
      </c>
      <c r="C10" s="3" t="s">
        <v>50</v>
      </c>
      <c r="D10" s="3" t="s">
        <v>21</v>
      </c>
      <c r="E10" s="3">
        <v>2</v>
      </c>
      <c r="F10" s="3" t="s">
        <v>29</v>
      </c>
      <c r="G10" s="3" t="s">
        <v>20</v>
      </c>
      <c r="H10" s="3" t="s">
        <v>22</v>
      </c>
      <c r="I10" s="3" t="s">
        <v>23</v>
      </c>
      <c r="J10" s="13" t="s">
        <v>51</v>
      </c>
      <c r="K10" s="23" t="s">
        <v>52</v>
      </c>
      <c r="L10" s="6" t="s">
        <v>24</v>
      </c>
      <c r="M10" s="7">
        <v>2.2000000000000002</v>
      </c>
      <c r="N10" s="7">
        <v>2</v>
      </c>
      <c r="O10" s="8" t="s">
        <v>25</v>
      </c>
      <c r="P10" s="7">
        <f t="shared" si="4"/>
        <v>15</v>
      </c>
      <c r="Q10" s="31">
        <f t="shared" si="0"/>
        <v>-2</v>
      </c>
      <c r="R10" s="28">
        <f t="shared" si="5"/>
        <v>-15</v>
      </c>
      <c r="S10" s="29">
        <f t="shared" si="1"/>
        <v>0</v>
      </c>
      <c r="T10" s="30">
        <f t="shared" si="2"/>
        <v>0</v>
      </c>
      <c r="U10" s="12">
        <f t="shared" si="3"/>
        <v>-1</v>
      </c>
      <c r="V10">
        <f>COUNTIF($L$2:L10,1)</f>
        <v>0</v>
      </c>
      <c r="W10">
        <v>8</v>
      </c>
    </row>
  </sheetData>
  <sheetProtection selectLockedCells="1" selectUnlockedCells="1"/>
  <autoFilter ref="A1:IK8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März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2025-04-08T12:41:20Z</dcterms:modified>
</cp:coreProperties>
</file>