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a\Dropbox\Tippbrüder\Statistik\"/>
    </mc:Choice>
  </mc:AlternateContent>
  <xr:revisionPtr revIDLastSave="0" documentId="13_ncr:1_{1CF8E26D-893F-4D8F-B5CB-9B9D530A80A1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Juli" sheetId="1" r:id="rId1"/>
  </sheets>
  <definedNames>
    <definedName name="__Anonymous_Sheet_DB__1">Juli!#REF!</definedName>
    <definedName name="__xlnm._FilterDatabase" localSheetId="0">Juli!#REF!</definedName>
    <definedName name="__xlnm._FilterDatabase_1">Juli!#REF!</definedName>
    <definedName name="_xlnm._FilterDatabase" localSheetId="0" hidden="1">Juli!$A$1:$IL$109</definedName>
    <definedName name="Excel_BuiltIn__FilterDatabase" localSheetId="0">Juli!#REF!</definedName>
    <definedName name="Excel_BuiltIn__FilterDatabase_1">Juli!#REF!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9" i="1" l="1"/>
  <c r="U109" i="1" s="1"/>
  <c r="R109" i="1"/>
  <c r="W108" i="1"/>
  <c r="U108" i="1" s="1"/>
  <c r="R108" i="1"/>
  <c r="W107" i="1"/>
  <c r="U107" i="1" s="1"/>
  <c r="R107" i="1"/>
  <c r="W106" i="1"/>
  <c r="U106" i="1" s="1"/>
  <c r="R106" i="1"/>
  <c r="W105" i="1"/>
  <c r="U105" i="1" s="1"/>
  <c r="R105" i="1"/>
  <c r="W104" i="1"/>
  <c r="U104" i="1" s="1"/>
  <c r="R104" i="1"/>
  <c r="W103" i="1"/>
  <c r="U103" i="1" s="1"/>
  <c r="R103" i="1"/>
  <c r="W102" i="1"/>
  <c r="U102" i="1" s="1"/>
  <c r="R102" i="1"/>
  <c r="W101" i="1"/>
  <c r="U101" i="1" s="1"/>
  <c r="R101" i="1"/>
  <c r="W100" i="1"/>
  <c r="U100" i="1" s="1"/>
  <c r="R100" i="1"/>
  <c r="W99" i="1"/>
  <c r="U99" i="1" s="1"/>
  <c r="R99" i="1"/>
  <c r="W98" i="1"/>
  <c r="U98" i="1" s="1"/>
  <c r="R98" i="1"/>
  <c r="W97" i="1"/>
  <c r="U97" i="1" s="1"/>
  <c r="R97" i="1"/>
  <c r="W96" i="1"/>
  <c r="U96" i="1" s="1"/>
  <c r="R96" i="1"/>
  <c r="W95" i="1"/>
  <c r="U95" i="1" s="1"/>
  <c r="R95" i="1"/>
  <c r="W94" i="1"/>
  <c r="U94" i="1" s="1"/>
  <c r="R94" i="1"/>
  <c r="W93" i="1"/>
  <c r="U93" i="1" s="1"/>
  <c r="R93" i="1"/>
  <c r="W92" i="1"/>
  <c r="U92" i="1" s="1"/>
  <c r="R92" i="1"/>
  <c r="W91" i="1"/>
  <c r="U91" i="1" s="1"/>
  <c r="R91" i="1"/>
  <c r="W90" i="1"/>
  <c r="U90" i="1" s="1"/>
  <c r="R90" i="1"/>
  <c r="W89" i="1"/>
  <c r="U89" i="1" s="1"/>
  <c r="R89" i="1"/>
  <c r="W88" i="1"/>
  <c r="U88" i="1" s="1"/>
  <c r="R88" i="1"/>
  <c r="W87" i="1"/>
  <c r="U87" i="1" s="1"/>
  <c r="R87" i="1"/>
  <c r="W86" i="1"/>
  <c r="U86" i="1" s="1"/>
  <c r="R86" i="1"/>
  <c r="W85" i="1"/>
  <c r="U85" i="1" s="1"/>
  <c r="R85" i="1"/>
  <c r="W84" i="1"/>
  <c r="U84" i="1" s="1"/>
  <c r="R84" i="1"/>
  <c r="W83" i="1"/>
  <c r="U83" i="1" s="1"/>
  <c r="R83" i="1"/>
  <c r="W82" i="1"/>
  <c r="U82" i="1" s="1"/>
  <c r="R82" i="1"/>
  <c r="W81" i="1"/>
  <c r="U81" i="1" s="1"/>
  <c r="R81" i="1"/>
  <c r="W80" i="1"/>
  <c r="U80" i="1" s="1"/>
  <c r="R80" i="1"/>
  <c r="W79" i="1"/>
  <c r="U79" i="1" s="1"/>
  <c r="R79" i="1"/>
  <c r="W78" i="1"/>
  <c r="U78" i="1" s="1"/>
  <c r="R78" i="1"/>
  <c r="W77" i="1"/>
  <c r="U77" i="1" s="1"/>
  <c r="R77" i="1"/>
  <c r="W76" i="1"/>
  <c r="U76" i="1" s="1"/>
  <c r="R76" i="1"/>
  <c r="W75" i="1"/>
  <c r="U75" i="1" s="1"/>
  <c r="R75" i="1"/>
  <c r="W74" i="1"/>
  <c r="U74" i="1" s="1"/>
  <c r="R74" i="1"/>
  <c r="W73" i="1"/>
  <c r="U73" i="1" s="1"/>
  <c r="R73" i="1"/>
  <c r="W72" i="1"/>
  <c r="U72" i="1" s="1"/>
  <c r="R72" i="1"/>
  <c r="W71" i="1"/>
  <c r="U71" i="1" s="1"/>
  <c r="R71" i="1"/>
  <c r="W70" i="1"/>
  <c r="U70" i="1" s="1"/>
  <c r="R70" i="1"/>
  <c r="W69" i="1"/>
  <c r="U69" i="1" s="1"/>
  <c r="R69" i="1"/>
  <c r="W68" i="1"/>
  <c r="U68" i="1" s="1"/>
  <c r="R68" i="1"/>
  <c r="W67" i="1"/>
  <c r="U67" i="1" s="1"/>
  <c r="R67" i="1"/>
  <c r="W66" i="1"/>
  <c r="U66" i="1" s="1"/>
  <c r="R66" i="1"/>
  <c r="W65" i="1"/>
  <c r="U65" i="1" s="1"/>
  <c r="R65" i="1"/>
  <c r="W64" i="1"/>
  <c r="U64" i="1" s="1"/>
  <c r="R64" i="1"/>
  <c r="W63" i="1"/>
  <c r="U63" i="1" s="1"/>
  <c r="R63" i="1"/>
  <c r="W62" i="1"/>
  <c r="U62" i="1" s="1"/>
  <c r="R62" i="1"/>
  <c r="W61" i="1"/>
  <c r="U61" i="1" s="1"/>
  <c r="R61" i="1"/>
  <c r="W60" i="1"/>
  <c r="U60" i="1" s="1"/>
  <c r="R60" i="1"/>
  <c r="W59" i="1"/>
  <c r="U59" i="1" s="1"/>
  <c r="R59" i="1"/>
  <c r="W58" i="1"/>
  <c r="U58" i="1" s="1"/>
  <c r="R58" i="1"/>
  <c r="W57" i="1"/>
  <c r="U57" i="1" s="1"/>
  <c r="R57" i="1"/>
  <c r="W56" i="1"/>
  <c r="U56" i="1" s="1"/>
  <c r="R56" i="1"/>
  <c r="W55" i="1"/>
  <c r="U55" i="1" s="1"/>
  <c r="R55" i="1"/>
  <c r="W54" i="1"/>
  <c r="U54" i="1" s="1"/>
  <c r="R54" i="1"/>
  <c r="W53" i="1"/>
  <c r="U53" i="1" s="1"/>
  <c r="R53" i="1"/>
  <c r="W52" i="1"/>
  <c r="U52" i="1" s="1"/>
  <c r="R52" i="1"/>
  <c r="W51" i="1"/>
  <c r="U51" i="1" s="1"/>
  <c r="R51" i="1"/>
  <c r="W50" i="1"/>
  <c r="U50" i="1" s="1"/>
  <c r="R50" i="1"/>
  <c r="W49" i="1"/>
  <c r="U49" i="1" s="1"/>
  <c r="R49" i="1"/>
  <c r="W48" i="1"/>
  <c r="U48" i="1" s="1"/>
  <c r="R48" i="1"/>
  <c r="W47" i="1"/>
  <c r="U47" i="1" s="1"/>
  <c r="R47" i="1"/>
  <c r="W46" i="1"/>
  <c r="U46" i="1" s="1"/>
  <c r="R46" i="1"/>
  <c r="W45" i="1"/>
  <c r="U45" i="1" s="1"/>
  <c r="R45" i="1"/>
  <c r="W44" i="1"/>
  <c r="U44" i="1" s="1"/>
  <c r="R44" i="1"/>
  <c r="W43" i="1"/>
  <c r="U43" i="1" s="1"/>
  <c r="R43" i="1"/>
  <c r="W42" i="1"/>
  <c r="U42" i="1" s="1"/>
  <c r="R42" i="1"/>
  <c r="W41" i="1"/>
  <c r="U41" i="1" s="1"/>
  <c r="R41" i="1"/>
  <c r="W40" i="1"/>
  <c r="U40" i="1" s="1"/>
  <c r="R40" i="1"/>
  <c r="W39" i="1"/>
  <c r="U39" i="1" s="1"/>
  <c r="R39" i="1"/>
  <c r="W38" i="1"/>
  <c r="U38" i="1" s="1"/>
  <c r="R38" i="1"/>
  <c r="W37" i="1"/>
  <c r="U37" i="1" s="1"/>
  <c r="R37" i="1"/>
  <c r="W36" i="1"/>
  <c r="U36" i="1" s="1"/>
  <c r="R36" i="1"/>
  <c r="W35" i="1"/>
  <c r="U35" i="1" s="1"/>
  <c r="R35" i="1"/>
  <c r="W34" i="1"/>
  <c r="U34" i="1" s="1"/>
  <c r="R34" i="1"/>
  <c r="W33" i="1"/>
  <c r="U33" i="1" s="1"/>
  <c r="R33" i="1"/>
  <c r="W32" i="1"/>
  <c r="U32" i="1" s="1"/>
  <c r="R32" i="1"/>
  <c r="W31" i="1"/>
  <c r="U31" i="1" s="1"/>
  <c r="R31" i="1"/>
  <c r="W30" i="1"/>
  <c r="U30" i="1" s="1"/>
  <c r="R30" i="1"/>
  <c r="W29" i="1"/>
  <c r="U29" i="1" s="1"/>
  <c r="R29" i="1"/>
  <c r="W28" i="1"/>
  <c r="U28" i="1" s="1"/>
  <c r="R28" i="1"/>
  <c r="W27" i="1"/>
  <c r="U27" i="1" s="1"/>
  <c r="R27" i="1"/>
  <c r="W26" i="1"/>
  <c r="U26" i="1" s="1"/>
  <c r="R26" i="1"/>
  <c r="W25" i="1"/>
  <c r="U25" i="1" s="1"/>
  <c r="R25" i="1"/>
  <c r="W24" i="1"/>
  <c r="U24" i="1" s="1"/>
  <c r="R24" i="1"/>
  <c r="W23" i="1"/>
  <c r="U23" i="1" s="1"/>
  <c r="R23" i="1"/>
  <c r="W22" i="1"/>
  <c r="U22" i="1" s="1"/>
  <c r="R22" i="1"/>
  <c r="W21" i="1"/>
  <c r="U21" i="1" s="1"/>
  <c r="R21" i="1"/>
  <c r="W20" i="1"/>
  <c r="U20" i="1" s="1"/>
  <c r="R20" i="1"/>
  <c r="W19" i="1"/>
  <c r="U19" i="1" s="1"/>
  <c r="R19" i="1"/>
  <c r="W18" i="1"/>
  <c r="U18" i="1" s="1"/>
  <c r="R18" i="1"/>
  <c r="W17" i="1"/>
  <c r="U17" i="1" s="1"/>
  <c r="R17" i="1"/>
  <c r="W16" i="1"/>
  <c r="U16" i="1" s="1"/>
  <c r="R16" i="1"/>
  <c r="W15" i="1"/>
  <c r="U15" i="1" s="1"/>
  <c r="R15" i="1"/>
  <c r="W14" i="1"/>
  <c r="U14" i="1" s="1"/>
  <c r="R14" i="1"/>
  <c r="W13" i="1"/>
  <c r="U13" i="1" s="1"/>
  <c r="R13" i="1"/>
  <c r="W12" i="1"/>
  <c r="U12" i="1" s="1"/>
  <c r="R12" i="1"/>
  <c r="W11" i="1"/>
  <c r="U11" i="1" s="1"/>
  <c r="R11" i="1"/>
  <c r="W10" i="1"/>
  <c r="U10" i="1" s="1"/>
  <c r="R10" i="1"/>
  <c r="W9" i="1"/>
  <c r="U9" i="1" s="1"/>
  <c r="R9" i="1"/>
  <c r="W8" i="1"/>
  <c r="U8" i="1" s="1"/>
  <c r="R8" i="1"/>
  <c r="W7" i="1"/>
  <c r="U7" i="1" s="1"/>
  <c r="R7" i="1"/>
  <c r="W6" i="1"/>
  <c r="U6" i="1" s="1"/>
  <c r="R6" i="1"/>
  <c r="W5" i="1"/>
  <c r="U5" i="1" s="1"/>
  <c r="R5" i="1"/>
  <c r="W4" i="1"/>
  <c r="U4" i="1" s="1"/>
  <c r="R4" i="1"/>
  <c r="U3" i="1"/>
  <c r="R3" i="1"/>
  <c r="S3" i="1" s="1"/>
  <c r="Q3" i="1"/>
  <c r="Q4" i="1" s="1"/>
  <c r="S4" i="1" l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Q5" i="1"/>
  <c r="T3" i="1"/>
  <c r="V3" i="1" s="1"/>
  <c r="T4" i="1" l="1"/>
  <c r="V4" i="1" s="1"/>
  <c r="Q6" i="1"/>
  <c r="T5" i="1"/>
  <c r="V5" i="1" s="1"/>
  <c r="Q7" i="1" l="1"/>
  <c r="T6" i="1"/>
  <c r="V6" i="1" s="1"/>
  <c r="T7" i="1" l="1"/>
  <c r="V7" i="1" s="1"/>
  <c r="Q8" i="1"/>
  <c r="Q9" i="1" l="1"/>
  <c r="T8" i="1"/>
  <c r="V8" i="1" s="1"/>
  <c r="T9" i="1" l="1"/>
  <c r="V9" i="1" s="1"/>
  <c r="Q10" i="1"/>
  <c r="Q11" i="1" l="1"/>
  <c r="T10" i="1"/>
  <c r="V10" i="1" s="1"/>
  <c r="Q12" i="1" l="1"/>
  <c r="T11" i="1"/>
  <c r="V11" i="1" s="1"/>
  <c r="T12" i="1" l="1"/>
  <c r="V12" i="1" s="1"/>
  <c r="Q13" i="1"/>
  <c r="Q14" i="1" l="1"/>
  <c r="T13" i="1"/>
  <c r="V13" i="1" s="1"/>
  <c r="T14" i="1" l="1"/>
  <c r="V14" i="1" s="1"/>
  <c r="Q15" i="1"/>
  <c r="Q16" i="1" l="1"/>
  <c r="T15" i="1"/>
  <c r="V15" i="1" s="1"/>
  <c r="Q17" i="1" l="1"/>
  <c r="T16" i="1"/>
  <c r="V16" i="1" s="1"/>
  <c r="Q18" i="1" l="1"/>
  <c r="T17" i="1"/>
  <c r="V17" i="1" s="1"/>
  <c r="Q19" i="1" l="1"/>
  <c r="T18" i="1"/>
  <c r="V18" i="1" s="1"/>
  <c r="T19" i="1" l="1"/>
  <c r="V19" i="1" s="1"/>
  <c r="Q20" i="1"/>
  <c r="Q21" i="1" l="1"/>
  <c r="T20" i="1"/>
  <c r="V20" i="1" s="1"/>
  <c r="T21" i="1" l="1"/>
  <c r="V21" i="1" s="1"/>
  <c r="Q22" i="1"/>
  <c r="Q23" i="1" l="1"/>
  <c r="T22" i="1"/>
  <c r="V22" i="1" s="1"/>
  <c r="Q24" i="1" l="1"/>
  <c r="T23" i="1"/>
  <c r="V23" i="1" s="1"/>
  <c r="T24" i="1" l="1"/>
  <c r="V24" i="1" s="1"/>
  <c r="Q25" i="1"/>
  <c r="Q26" i="1" l="1"/>
  <c r="T25" i="1"/>
  <c r="V25" i="1" s="1"/>
  <c r="T26" i="1" l="1"/>
  <c r="V26" i="1" s="1"/>
  <c r="Q27" i="1"/>
  <c r="Q28" i="1" l="1"/>
  <c r="T27" i="1"/>
  <c r="V27" i="1" s="1"/>
  <c r="Q29" i="1" l="1"/>
  <c r="T28" i="1"/>
  <c r="V28" i="1" s="1"/>
  <c r="T29" i="1" l="1"/>
  <c r="V29" i="1" s="1"/>
  <c r="Q30" i="1"/>
  <c r="Q31" i="1" l="1"/>
  <c r="T30" i="1"/>
  <c r="V30" i="1" s="1"/>
  <c r="T31" i="1" l="1"/>
  <c r="V31" i="1" s="1"/>
  <c r="Q32" i="1"/>
  <c r="Q33" i="1" l="1"/>
  <c r="T32" i="1"/>
  <c r="V32" i="1" s="1"/>
  <c r="T33" i="1" l="1"/>
  <c r="V33" i="1" s="1"/>
  <c r="Q34" i="1"/>
  <c r="Q35" i="1" l="1"/>
  <c r="T34" i="1"/>
  <c r="V34" i="1" s="1"/>
  <c r="Q36" i="1" l="1"/>
  <c r="T35" i="1"/>
  <c r="V35" i="1" s="1"/>
  <c r="T36" i="1" l="1"/>
  <c r="V36" i="1" s="1"/>
  <c r="Q37" i="1"/>
  <c r="Q38" i="1" l="1"/>
  <c r="T37" i="1"/>
  <c r="V37" i="1" s="1"/>
  <c r="T38" i="1" l="1"/>
  <c r="V38" i="1" s="1"/>
  <c r="Q39" i="1"/>
  <c r="Q40" i="1" l="1"/>
  <c r="T39" i="1"/>
  <c r="V39" i="1" s="1"/>
  <c r="Q41" i="1" l="1"/>
  <c r="T40" i="1"/>
  <c r="V40" i="1" s="1"/>
  <c r="Q42" i="1" l="1"/>
  <c r="T41" i="1"/>
  <c r="V41" i="1" s="1"/>
  <c r="Q43" i="1" l="1"/>
  <c r="T42" i="1"/>
  <c r="V42" i="1" s="1"/>
  <c r="T43" i="1" l="1"/>
  <c r="V43" i="1" s="1"/>
  <c r="Q44" i="1"/>
  <c r="Q45" i="1" l="1"/>
  <c r="T44" i="1"/>
  <c r="V44" i="1" s="1"/>
  <c r="T45" i="1" l="1"/>
  <c r="V45" i="1" s="1"/>
  <c r="Q46" i="1"/>
  <c r="Q47" i="1" l="1"/>
  <c r="T46" i="1"/>
  <c r="V46" i="1" s="1"/>
  <c r="Q48" i="1" l="1"/>
  <c r="T47" i="1"/>
  <c r="V47" i="1" s="1"/>
  <c r="T48" i="1" l="1"/>
  <c r="V48" i="1" s="1"/>
  <c r="Q49" i="1"/>
  <c r="Q50" i="1" l="1"/>
  <c r="T49" i="1"/>
  <c r="V49" i="1" s="1"/>
  <c r="T50" i="1" l="1"/>
  <c r="V50" i="1" s="1"/>
  <c r="Q51" i="1"/>
  <c r="Q52" i="1" l="1"/>
  <c r="T51" i="1"/>
  <c r="V51" i="1" s="1"/>
  <c r="Q53" i="1" l="1"/>
  <c r="T52" i="1"/>
  <c r="V52" i="1" s="1"/>
  <c r="T53" i="1" l="1"/>
  <c r="V53" i="1" s="1"/>
  <c r="Q54" i="1"/>
  <c r="T54" i="1" l="1"/>
  <c r="V54" i="1" s="1"/>
  <c r="Q55" i="1"/>
  <c r="Q56" i="1" l="1"/>
  <c r="T55" i="1"/>
  <c r="V55" i="1" s="1"/>
  <c r="T56" i="1" l="1"/>
  <c r="V56" i="1" s="1"/>
  <c r="Q57" i="1"/>
  <c r="Q58" i="1" l="1"/>
  <c r="T57" i="1"/>
  <c r="V57" i="1" s="1"/>
  <c r="T58" i="1" l="1"/>
  <c r="V58" i="1" s="1"/>
  <c r="Q59" i="1"/>
  <c r="T59" i="1" l="1"/>
  <c r="V59" i="1" s="1"/>
  <c r="Q60" i="1"/>
  <c r="Q61" i="1" l="1"/>
  <c r="T60" i="1"/>
  <c r="V60" i="1" s="1"/>
  <c r="T61" i="1" l="1"/>
  <c r="V61" i="1" s="1"/>
  <c r="Q62" i="1"/>
  <c r="Q63" i="1" l="1"/>
  <c r="T62" i="1"/>
  <c r="V62" i="1" s="1"/>
  <c r="Q64" i="1" l="1"/>
  <c r="T63" i="1"/>
  <c r="V63" i="1" s="1"/>
  <c r="Q65" i="1" l="1"/>
  <c r="T64" i="1"/>
  <c r="V64" i="1" s="1"/>
  <c r="T65" i="1" l="1"/>
  <c r="V65" i="1" s="1"/>
  <c r="Q66" i="1"/>
  <c r="Q67" i="1" l="1"/>
  <c r="T66" i="1"/>
  <c r="V66" i="1" s="1"/>
  <c r="Q68" i="1" l="1"/>
  <c r="T67" i="1"/>
  <c r="V67" i="1" s="1"/>
  <c r="T68" i="1" l="1"/>
  <c r="V68" i="1" s="1"/>
  <c r="Q69" i="1"/>
  <c r="Q70" i="1" l="1"/>
  <c r="T69" i="1"/>
  <c r="V69" i="1" s="1"/>
  <c r="T70" i="1" l="1"/>
  <c r="V70" i="1" s="1"/>
  <c r="Q71" i="1"/>
  <c r="T71" i="1" l="1"/>
  <c r="V71" i="1" s="1"/>
  <c r="Q72" i="1"/>
  <c r="Q73" i="1" l="1"/>
  <c r="T72" i="1"/>
  <c r="V72" i="1" s="1"/>
  <c r="T73" i="1" l="1"/>
  <c r="V73" i="1" s="1"/>
  <c r="Q74" i="1"/>
  <c r="Q75" i="1" l="1"/>
  <c r="T74" i="1"/>
  <c r="V74" i="1" s="1"/>
  <c r="T75" i="1" l="1"/>
  <c r="V75" i="1" s="1"/>
  <c r="Q76" i="1"/>
  <c r="Q77" i="1" l="1"/>
  <c r="T76" i="1"/>
  <c r="V76" i="1" s="1"/>
  <c r="Q78" i="1" l="1"/>
  <c r="T77" i="1"/>
  <c r="V77" i="1" s="1"/>
  <c r="Q79" i="1" l="1"/>
  <c r="T78" i="1"/>
  <c r="V78" i="1" s="1"/>
  <c r="Q80" i="1" l="1"/>
  <c r="T79" i="1"/>
  <c r="V79" i="1" s="1"/>
  <c r="T80" i="1" l="1"/>
  <c r="V80" i="1" s="1"/>
  <c r="Q81" i="1"/>
  <c r="Q82" i="1" l="1"/>
  <c r="T81" i="1"/>
  <c r="V81" i="1" s="1"/>
  <c r="T82" i="1" l="1"/>
  <c r="V82" i="1" s="1"/>
  <c r="Q83" i="1"/>
  <c r="Q84" i="1" l="1"/>
  <c r="T83" i="1"/>
  <c r="V83" i="1" s="1"/>
  <c r="Q85" i="1" l="1"/>
  <c r="T84" i="1"/>
  <c r="V84" i="1" s="1"/>
  <c r="T85" i="1" l="1"/>
  <c r="V85" i="1" s="1"/>
  <c r="Q86" i="1"/>
  <c r="Q87" i="1" l="1"/>
  <c r="T86" i="1"/>
  <c r="V86" i="1" s="1"/>
  <c r="T87" i="1" l="1"/>
  <c r="V87" i="1" s="1"/>
  <c r="Q88" i="1"/>
  <c r="Q89" i="1" l="1"/>
  <c r="T88" i="1"/>
  <c r="V88" i="1" s="1"/>
  <c r="T89" i="1" l="1"/>
  <c r="V89" i="1" s="1"/>
  <c r="Q90" i="1"/>
  <c r="Q91" i="1" l="1"/>
  <c r="T90" i="1"/>
  <c r="V90" i="1" s="1"/>
  <c r="Q92" i="1" l="1"/>
  <c r="T91" i="1"/>
  <c r="V91" i="1" s="1"/>
  <c r="T92" i="1" l="1"/>
  <c r="V92" i="1" s="1"/>
  <c r="Q93" i="1"/>
  <c r="Q94" i="1" l="1"/>
  <c r="T93" i="1"/>
  <c r="V93" i="1" s="1"/>
  <c r="T94" i="1" l="1"/>
  <c r="V94" i="1" s="1"/>
  <c r="Q95" i="1"/>
  <c r="Q96" i="1" l="1"/>
  <c r="T95" i="1"/>
  <c r="V95" i="1" s="1"/>
  <c r="T96" i="1" l="1"/>
  <c r="V96" i="1" s="1"/>
  <c r="Q97" i="1"/>
  <c r="T97" i="1" l="1"/>
  <c r="V97" i="1" s="1"/>
  <c r="Q98" i="1"/>
  <c r="Q99" i="1" l="1"/>
  <c r="T98" i="1"/>
  <c r="V98" i="1" s="1"/>
  <c r="T99" i="1" l="1"/>
  <c r="V99" i="1" s="1"/>
  <c r="Q100" i="1"/>
  <c r="Q101" i="1" l="1"/>
  <c r="T100" i="1"/>
  <c r="V100" i="1" s="1"/>
  <c r="T101" i="1" l="1"/>
  <c r="V101" i="1" s="1"/>
  <c r="Q102" i="1"/>
  <c r="Q103" i="1" l="1"/>
  <c r="T102" i="1"/>
  <c r="V102" i="1" s="1"/>
  <c r="Q104" i="1" l="1"/>
  <c r="T103" i="1"/>
  <c r="V103" i="1" s="1"/>
  <c r="T104" i="1" l="1"/>
  <c r="V104" i="1" s="1"/>
  <c r="Q105" i="1"/>
  <c r="Q106" i="1" l="1"/>
  <c r="T105" i="1"/>
  <c r="V105" i="1" s="1"/>
  <c r="Q107" i="1" l="1"/>
  <c r="T106" i="1"/>
  <c r="V106" i="1" s="1"/>
  <c r="T107" i="1" l="1"/>
  <c r="V107" i="1" s="1"/>
  <c r="Q108" i="1"/>
  <c r="Q109" i="1" l="1"/>
  <c r="T109" i="1" s="1"/>
  <c r="V109" i="1" s="1"/>
  <c r="T108" i="1"/>
  <c r="V108" i="1" s="1"/>
</calcChain>
</file>

<file path=xl/sharedStrings.xml><?xml version="1.0" encoding="utf-8"?>
<sst xmlns="http://schemas.openxmlformats.org/spreadsheetml/2006/main" count="1134" uniqueCount="232">
  <si>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</si>
  <si>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</si>
  <si>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</si>
  <si>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</si>
  <si>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</si>
  <si>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</si>
  <si>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</si>
  <si>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</si>
  <si>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</si>
  <si>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</si>
  <si>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</si>
  <si>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</si>
  <si>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</si>
  <si>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</si>
  <si>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</si>
  <si>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</si>
  <si>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</si>
  <si>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</si>
  <si>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</si>
  <si>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</si>
  <si>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</si>
  <si>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</si>
  <si>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</si>
  <si>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asian</t>
  </si>
  <si>
    <t>Pregame</t>
  </si>
  <si>
    <t>0</t>
  </si>
  <si>
    <t>nein</t>
  </si>
  <si>
    <t>1-2</t>
  </si>
  <si>
    <t>Testspiel</t>
  </si>
  <si>
    <t>1-0</t>
  </si>
  <si>
    <t>2 asian -2,25</t>
  </si>
  <si>
    <t>Chancenwucher</t>
  </si>
  <si>
    <t>0-3</t>
  </si>
  <si>
    <t>2 asian -1,25</t>
  </si>
  <si>
    <t>0-1</t>
  </si>
  <si>
    <t>0-4</t>
  </si>
  <si>
    <t>2 asian -1,75</t>
  </si>
  <si>
    <t>2 asian -4,25</t>
  </si>
  <si>
    <t>2-2</t>
  </si>
  <si>
    <t>1-1</t>
  </si>
  <si>
    <t>2 asian -4</t>
  </si>
  <si>
    <t>2 asian -3,75</t>
  </si>
  <si>
    <t>2 asian -3</t>
  </si>
  <si>
    <t>2 asian -1,5</t>
  </si>
  <si>
    <t>2 asian -2</t>
  </si>
  <si>
    <t>0-0</t>
  </si>
  <si>
    <t>4-0</t>
  </si>
  <si>
    <t>1-3</t>
  </si>
  <si>
    <t>0-7</t>
  </si>
  <si>
    <t>2-1</t>
  </si>
  <si>
    <t>1 asian -2,25</t>
  </si>
  <si>
    <t>0-2</t>
  </si>
  <si>
    <t>1-6</t>
  </si>
  <si>
    <t>0-5</t>
  </si>
  <si>
    <t>2 asian -2,5</t>
  </si>
  <si>
    <t>2-0</t>
  </si>
  <si>
    <t>2 asian -3,5</t>
  </si>
  <si>
    <t>2 asian -2,75</t>
  </si>
  <si>
    <t>2 asian -5,75</t>
  </si>
  <si>
    <t>1 asian -1,25</t>
  </si>
  <si>
    <t>1 asian -0,75 1. Hz</t>
  </si>
  <si>
    <t>1-5</t>
  </si>
  <si>
    <t>1 HC -3</t>
  </si>
  <si>
    <t>1 asian -3,5</t>
  </si>
  <si>
    <t>2-5</t>
  </si>
  <si>
    <t>1 asian -1,5</t>
  </si>
  <si>
    <t>2 asian -1</t>
  </si>
  <si>
    <t>England</t>
  </si>
  <si>
    <t>Deutschland</t>
  </si>
  <si>
    <t>Schottland</t>
  </si>
  <si>
    <t>Holland</t>
  </si>
  <si>
    <t>Österreich</t>
  </si>
  <si>
    <t>Boreham - Watford</t>
  </si>
  <si>
    <t>2 HC -3</t>
  </si>
  <si>
    <t>Schweiz</t>
  </si>
  <si>
    <t>3-2</t>
  </si>
  <si>
    <t>Tschechien</t>
  </si>
  <si>
    <t>4-1</t>
  </si>
  <si>
    <t>2 asian -5,5</t>
  </si>
  <si>
    <t>1 asian -1,75</t>
  </si>
  <si>
    <t>lächerlich</t>
  </si>
  <si>
    <t>2 asian -0,75</t>
  </si>
  <si>
    <t>5-0</t>
  </si>
  <si>
    <t>2 asian -0,75 1. Hz</t>
  </si>
  <si>
    <t>1 asian -0,75</t>
  </si>
  <si>
    <t>2 asian -0,25</t>
  </si>
  <si>
    <t>Pirmasens - Kaiserslautern</t>
  </si>
  <si>
    <t>Cove Rangers - Dunfermline</t>
  </si>
  <si>
    <t>Rathenow - Viktoria Berlin</t>
  </si>
  <si>
    <t>Velbert - Schalke</t>
  </si>
  <si>
    <t>ASC Dortmund - BVB II</t>
  </si>
  <si>
    <t>Mainz II - Schott Mainz</t>
  </si>
  <si>
    <t>Pforzheim - Freiberg</t>
  </si>
  <si>
    <t>Burgsolms - Stadtallendorf</t>
  </si>
  <si>
    <t>Süderelbe - Norderstedt</t>
  </si>
  <si>
    <t>Bövinghausen - Türkspor Dortmund</t>
  </si>
  <si>
    <t>1-8</t>
  </si>
  <si>
    <t>Wisla Plock - Skierniewice</t>
  </si>
  <si>
    <t>Polen</t>
  </si>
  <si>
    <t>Chancenwucher (35 Schüsse)</t>
  </si>
  <si>
    <t>Xamax - Delemont</t>
  </si>
  <si>
    <t>Telstar - ADO</t>
  </si>
  <si>
    <t>Ahlen - Bochum</t>
  </si>
  <si>
    <t>Guiseley - Huddersfield</t>
  </si>
  <si>
    <t>Waldgirmes - TSV Steinbach</t>
  </si>
  <si>
    <t>Kiel - B93</t>
  </si>
  <si>
    <t>77. wegen Wetter abgebrochen…</t>
  </si>
  <si>
    <t>Wroclaw - Opole</t>
  </si>
  <si>
    <t>rabona</t>
  </si>
  <si>
    <t>Chancenwucher deluxe</t>
  </si>
  <si>
    <t>Rathenow - Hertha II</t>
  </si>
  <si>
    <t>Timing deluxe, 2x beim eintippen</t>
  </si>
  <si>
    <t>Strani - Zizkov</t>
  </si>
  <si>
    <t>Winterthur - YF Juventus</t>
  </si>
  <si>
    <t>1 asian -2,75</t>
  </si>
  <si>
    <t>4x30 Minuten…</t>
  </si>
  <si>
    <t>Nöttingen - Freiberg</t>
  </si>
  <si>
    <t>abg.</t>
  </si>
  <si>
    <t>Ennepetal - Sprockhövel</t>
  </si>
  <si>
    <t>Clarholz - Bielefeld</t>
  </si>
  <si>
    <t>Chancenwucher deluxe, u.a. zu 4. alleine auf Torwart</t>
  </si>
  <si>
    <t>Velbert - Bochum</t>
  </si>
  <si>
    <t>Cardiff - Kidderminster</t>
  </si>
  <si>
    <t>Antwerpen - Reichenau</t>
  </si>
  <si>
    <t>Belgien</t>
  </si>
  <si>
    <t>2x35min bei rabona gewertet…..</t>
  </si>
  <si>
    <t>Chester - Stoke City</t>
  </si>
  <si>
    <t>Punjab - Ebbsfleet</t>
  </si>
  <si>
    <t>1bet</t>
  </si>
  <si>
    <t>Marchfeld - Vienna II</t>
  </si>
  <si>
    <t>Unwetter..</t>
  </si>
  <si>
    <t>Schaffhausen - SC Brühl</t>
  </si>
  <si>
    <t>Gleisdorf - Köflach</t>
  </si>
  <si>
    <t>Paloma - Türkspor Kiel</t>
  </si>
  <si>
    <t>Tor zu schnell..</t>
  </si>
  <si>
    <t>Lichtenberg - Halle</t>
  </si>
  <si>
    <t>Sandersdorf - Berliner AK</t>
  </si>
  <si>
    <t>Rheine - Lotte</t>
  </si>
  <si>
    <t>90. Tor aberkannt..</t>
  </si>
  <si>
    <t>Matlock - Derby County</t>
  </si>
  <si>
    <t>Rudolstadt - Jena</t>
  </si>
  <si>
    <t>Wittenhorst - Venlo</t>
  </si>
  <si>
    <t>over 2,25</t>
  </si>
  <si>
    <t>Niederlande</t>
  </si>
  <si>
    <t>HEBC - Türkiye</t>
  </si>
  <si>
    <t>Regensburg - Eltersdorf</t>
  </si>
  <si>
    <t>Schalding - 1860</t>
  </si>
  <si>
    <t>Sasel - Todesfelde</t>
  </si>
  <si>
    <t>X2</t>
  </si>
  <si>
    <t>3-3</t>
  </si>
  <si>
    <t>Markranstädt - Magdeburg II</t>
  </si>
  <si>
    <t>0-9</t>
  </si>
  <si>
    <t>Peckeloh - Wiedenbrück</t>
  </si>
  <si>
    <t>1-4</t>
  </si>
  <si>
    <t>Marchfeld - Gerasdorf</t>
  </si>
  <si>
    <t>2 asian -6,5</t>
  </si>
  <si>
    <t>2 asian -7,5</t>
  </si>
  <si>
    <t>2 asian -8,25</t>
  </si>
  <si>
    <t>Karbach - Andernach</t>
  </si>
  <si>
    <t>1 asian -0,25</t>
  </si>
  <si>
    <t>2 asian -7,75</t>
  </si>
  <si>
    <t>Lewes - Crawley</t>
  </si>
  <si>
    <t>Canvey Island - Southend Utd</t>
  </si>
  <si>
    <t>Bangor - Menai Bridge</t>
  </si>
  <si>
    <t>1 asian -7</t>
  </si>
  <si>
    <t>Wales</t>
  </si>
  <si>
    <t>9-1</t>
  </si>
  <si>
    <t>Tarnobrzeg - Busko</t>
  </si>
  <si>
    <t>1 asian -2</t>
  </si>
  <si>
    <t>Focsani - Aerostar</t>
  </si>
  <si>
    <t>Rumänien</t>
  </si>
  <si>
    <t>Bergisch - Viktoria Köln</t>
  </si>
  <si>
    <t>Polaniec - Bnei Raina</t>
  </si>
  <si>
    <t>Israel</t>
  </si>
  <si>
    <t>Turu Düsseldorf - Düsseldorf II</t>
  </si>
  <si>
    <t>Rapid II - Stadlau</t>
  </si>
  <si>
    <t>1 asian -2,5</t>
  </si>
  <si>
    <t>1 asian -4</t>
  </si>
  <si>
    <t>Blockdiek - Schwachausen</t>
  </si>
  <si>
    <t>1 asian -1</t>
  </si>
  <si>
    <t>2-4</t>
  </si>
  <si>
    <t>Glenavon - Ards</t>
  </si>
  <si>
    <t>Nordirland</t>
  </si>
  <si>
    <t>Fremad Amager - Ringsted</t>
  </si>
  <si>
    <t>Dänemark</t>
  </si>
  <si>
    <t>Frechen - Siegen</t>
  </si>
  <si>
    <t xml:space="preserve">Trier - Düsseldorf II </t>
  </si>
  <si>
    <t>2 asian 0</t>
  </si>
  <si>
    <t>3-0</t>
  </si>
  <si>
    <t>Regis Town - Portsmouth</t>
  </si>
  <si>
    <t>Sparta Lichtenberg - Altglienicke II</t>
  </si>
  <si>
    <t>Austria Salzburg - Betis</t>
  </si>
  <si>
    <t>2 asian -3,25</t>
  </si>
  <si>
    <t>Spanien</t>
  </si>
  <si>
    <t>Dagenham - West Ham</t>
  </si>
  <si>
    <t>Luanco - Gijon</t>
  </si>
  <si>
    <t>45min in Überzahl, Lächerlich hoch 10</t>
  </si>
  <si>
    <t>Alvaro - Merida</t>
  </si>
  <si>
    <t>Delmenhorst - Garrel</t>
  </si>
  <si>
    <t>5-3</t>
  </si>
  <si>
    <t>Engers - Cosmos Koblenz</t>
  </si>
  <si>
    <t>3-1</t>
  </si>
  <si>
    <t>Turu Düsseldorf - Velbert</t>
  </si>
  <si>
    <t>Klosterfelde - Berliner AK</t>
  </si>
  <si>
    <t>Havant - Farnborough</t>
  </si>
  <si>
    <t>90. Gegentor..</t>
  </si>
  <si>
    <t>Pescara - Curi Pescara</t>
  </si>
  <si>
    <t>Italien</t>
  </si>
  <si>
    <t>Spiel schnell rausgenommen..</t>
  </si>
  <si>
    <t>Amorebieta - Castro</t>
  </si>
  <si>
    <t>6-0</t>
  </si>
  <si>
    <t>TeBe - Polar Pinguin</t>
  </si>
  <si>
    <t>1 asian -7,75</t>
  </si>
  <si>
    <t>10-0</t>
  </si>
  <si>
    <t>Swansea - Skopje</t>
  </si>
  <si>
    <t>Eichstätt - Karlburg
Hoffenheim II - Astoria</t>
  </si>
  <si>
    <t>Amateure</t>
  </si>
  <si>
    <t>1
1</t>
  </si>
  <si>
    <r>
      <rPr>
        <b/>
        <sz val="10"/>
        <color rgb="FF00B050"/>
        <rFont val="Arial"/>
        <family val="2"/>
      </rPr>
      <t>3-2</t>
    </r>
    <r>
      <rPr>
        <b/>
        <sz val="10"/>
        <color rgb="FFFF0000"/>
        <rFont val="Arial"/>
        <family val="2"/>
      </rPr>
      <t xml:space="preserve">
2-2</t>
    </r>
  </si>
  <si>
    <t>1 asian -9,5</t>
  </si>
  <si>
    <t>1 asian -9,75</t>
  </si>
  <si>
    <t>Crawley - Palace</t>
  </si>
  <si>
    <t>2 asian -4,5</t>
  </si>
  <si>
    <t>3-6</t>
  </si>
  <si>
    <t>Blauw Geel - Eindhoven</t>
  </si>
  <si>
    <t>Rkav Volendam - Volendam</t>
  </si>
  <si>
    <t>Leede - Noordwijk</t>
  </si>
  <si>
    <t>Lumezzane - Brescia</t>
  </si>
  <si>
    <t>Ennepetal - Schuren</t>
  </si>
  <si>
    <t>1 asian +1,25</t>
  </si>
  <si>
    <t>77. + 90. Gegentore..</t>
  </si>
  <si>
    <t>1 H2H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</si>
</sst>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4" tint="0.39997558519241921"/>
        <bgColor indexed="26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0" fontId="2" fillId="2" borderId="8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Juli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876288166006E-2"/>
          <c:y val="9.4123604994753668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5594400710232562E-2"/>
                      <c:h val="3.1249560805587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1E0-460C-B490-5D58B86E0B0C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72-4A49-BE53-7E5029655E26}"/>
                </c:ext>
              </c:extLst>
            </c:dLbl>
            <c:dLbl>
              <c:idx val="54"/>
              <c:layout>
                <c:manualLayout>
                  <c:x val="-1.3076691646647674E-2"/>
                  <c:y val="-4.6697664408853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F6-4713-B041-104789CCC89E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145471353963834E-2"/>
                      <c:h val="5.10851097569263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D2E-4919-8209-47B71468C5ED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6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8-424C-9B0F-32C981F544A5}"/>
                </c:ext>
              </c:extLst>
            </c:dLbl>
            <c:dLbl>
              <c:idx val="7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5B-42D7-AA5A-4E936FD5ECDD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layout>
                <c:manualLayout>
                  <c:x val="-3.4510535530253177E-3"/>
                  <c:y val="2.1667217123663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06"/>
              <c:layout>
                <c:manualLayout>
                  <c:x val="-3.4550630972927559E-3"/>
                  <c:y val="-4.864705951193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83-4322-89D3-BDEDF664099B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11-4250-BE20-9643E68F05FC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55-49DD-8E9D-E06B3F7E676B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83-4B89-870B-DA57898F7327}"/>
                </c:ext>
              </c:extLst>
            </c:dLbl>
            <c:dLbl>
              <c:idx val="1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56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85"/>
              <c:layout>
                <c:manualLayout>
                  <c:x val="1.6905920053308831E-2"/>
                  <c:y val="-2.1648770958357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BF0-9B78-8CC2E8C4C7E1}"/>
                </c:ext>
              </c:extLst>
            </c:dLbl>
            <c:dLbl>
              <c:idx val="19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F0-4CC6-BE47-B19778A3A7FB}"/>
                </c:ext>
              </c:extLst>
            </c:dLbl>
            <c:dLbl>
              <c:idx val="1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layout>
                <c:manualLayout>
                  <c:x val="-5.7364420494100017E-2"/>
                  <c:y val="-5.1880279116832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dLbl>
              <c:idx val="239"/>
              <c:layout>
                <c:manualLayout>
                  <c:x val="-4.4113911411318311E-2"/>
                  <c:y val="-1.2835895886329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F3-4E65-958E-B9BFB5E0CE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Juli!$S$3:$S$109</c:f>
              <c:numCache>
                <c:formatCode>General</c:formatCode>
                <c:ptCount val="107"/>
                <c:pt idx="0">
                  <c:v>-2</c:v>
                </c:pt>
                <c:pt idx="1">
                  <c:v>-4</c:v>
                </c:pt>
                <c:pt idx="2">
                  <c:v>-7</c:v>
                </c:pt>
                <c:pt idx="3">
                  <c:v>-4.0600000000000005</c:v>
                </c:pt>
                <c:pt idx="4">
                  <c:v>-2.1200000000000006</c:v>
                </c:pt>
                <c:pt idx="5">
                  <c:v>-4.120000000000001</c:v>
                </c:pt>
                <c:pt idx="6">
                  <c:v>-2.4700000000000006</c:v>
                </c:pt>
                <c:pt idx="7">
                  <c:v>-4.4700000000000006</c:v>
                </c:pt>
                <c:pt idx="8">
                  <c:v>-5.9700000000000006</c:v>
                </c:pt>
                <c:pt idx="9">
                  <c:v>-4.5450000000000008</c:v>
                </c:pt>
                <c:pt idx="10">
                  <c:v>-3.0450000000000008</c:v>
                </c:pt>
                <c:pt idx="11">
                  <c:v>-6.0450000000000008</c:v>
                </c:pt>
                <c:pt idx="12">
                  <c:v>-7.0450000000000008</c:v>
                </c:pt>
                <c:pt idx="13">
                  <c:v>-9.0450000000000017</c:v>
                </c:pt>
                <c:pt idx="14">
                  <c:v>-13.045000000000002</c:v>
                </c:pt>
                <c:pt idx="15">
                  <c:v>-11.205000000000002</c:v>
                </c:pt>
                <c:pt idx="16">
                  <c:v>-12.205000000000002</c:v>
                </c:pt>
                <c:pt idx="17">
                  <c:v>-12.205000000000002</c:v>
                </c:pt>
                <c:pt idx="18">
                  <c:v>-14.205000000000002</c:v>
                </c:pt>
                <c:pt idx="19">
                  <c:v>-15.705000000000002</c:v>
                </c:pt>
                <c:pt idx="20">
                  <c:v>-14.295000000000002</c:v>
                </c:pt>
                <c:pt idx="21">
                  <c:v>-14.295000000000002</c:v>
                </c:pt>
                <c:pt idx="22">
                  <c:v>-16.295000000000002</c:v>
                </c:pt>
                <c:pt idx="23">
                  <c:v>-16.295000000000002</c:v>
                </c:pt>
                <c:pt idx="24">
                  <c:v>-18.295000000000002</c:v>
                </c:pt>
                <c:pt idx="25">
                  <c:v>-21.295000000000002</c:v>
                </c:pt>
                <c:pt idx="26">
                  <c:v>-20.355</c:v>
                </c:pt>
                <c:pt idx="27">
                  <c:v>-23.355</c:v>
                </c:pt>
                <c:pt idx="28">
                  <c:v>-25.355</c:v>
                </c:pt>
                <c:pt idx="29">
                  <c:v>-23.555</c:v>
                </c:pt>
                <c:pt idx="30">
                  <c:v>-23.555</c:v>
                </c:pt>
                <c:pt idx="31">
                  <c:v>-21.68</c:v>
                </c:pt>
                <c:pt idx="32">
                  <c:v>-20.74</c:v>
                </c:pt>
                <c:pt idx="33">
                  <c:v>-20.74</c:v>
                </c:pt>
                <c:pt idx="34">
                  <c:v>-22.24</c:v>
                </c:pt>
                <c:pt idx="35">
                  <c:v>-21.24</c:v>
                </c:pt>
                <c:pt idx="36">
                  <c:v>-21.24</c:v>
                </c:pt>
                <c:pt idx="37">
                  <c:v>-23.24</c:v>
                </c:pt>
                <c:pt idx="38">
                  <c:v>-25.24</c:v>
                </c:pt>
                <c:pt idx="39">
                  <c:v>-27.24</c:v>
                </c:pt>
                <c:pt idx="40">
                  <c:v>-25.364999999999998</c:v>
                </c:pt>
                <c:pt idx="41">
                  <c:v>-25.364999999999998</c:v>
                </c:pt>
                <c:pt idx="42">
                  <c:v>-27.364999999999998</c:v>
                </c:pt>
                <c:pt idx="43">
                  <c:v>-29.364999999999998</c:v>
                </c:pt>
                <c:pt idx="44">
                  <c:v>-27.834999999999997</c:v>
                </c:pt>
                <c:pt idx="45">
                  <c:v>-25.734999999999999</c:v>
                </c:pt>
                <c:pt idx="46">
                  <c:v>-27.234999999999999</c:v>
                </c:pt>
                <c:pt idx="47">
                  <c:v>-30.234999999999999</c:v>
                </c:pt>
                <c:pt idx="48">
                  <c:v>-30.234999999999999</c:v>
                </c:pt>
                <c:pt idx="49">
                  <c:v>-28.134999999999998</c:v>
                </c:pt>
                <c:pt idx="50">
                  <c:v>-25.914999999999999</c:v>
                </c:pt>
                <c:pt idx="51">
                  <c:v>-25.914999999999999</c:v>
                </c:pt>
                <c:pt idx="52">
                  <c:v>-25.914999999999999</c:v>
                </c:pt>
                <c:pt idx="53">
                  <c:v>-23.914999999999999</c:v>
                </c:pt>
                <c:pt idx="54">
                  <c:v>-22.414999999999999</c:v>
                </c:pt>
                <c:pt idx="55">
                  <c:v>-19.774999999999999</c:v>
                </c:pt>
                <c:pt idx="56">
                  <c:v>-17.254999999999999</c:v>
                </c:pt>
                <c:pt idx="57">
                  <c:v>-14.344999999999999</c:v>
                </c:pt>
                <c:pt idx="58">
                  <c:v>-11.645</c:v>
                </c:pt>
                <c:pt idx="59">
                  <c:v>-12.645</c:v>
                </c:pt>
                <c:pt idx="60">
                  <c:v>-11.744999999999999</c:v>
                </c:pt>
                <c:pt idx="61">
                  <c:v>-11.744999999999999</c:v>
                </c:pt>
                <c:pt idx="62">
                  <c:v>-13.744999999999999</c:v>
                </c:pt>
                <c:pt idx="63">
                  <c:v>-11.065</c:v>
                </c:pt>
                <c:pt idx="64">
                  <c:v>-13.065</c:v>
                </c:pt>
                <c:pt idx="65">
                  <c:v>-15.065</c:v>
                </c:pt>
                <c:pt idx="66">
                  <c:v>-18.064999999999998</c:v>
                </c:pt>
                <c:pt idx="67">
                  <c:v>-20.064999999999998</c:v>
                </c:pt>
                <c:pt idx="68">
                  <c:v>-23.064999999999998</c:v>
                </c:pt>
                <c:pt idx="69">
                  <c:v>-24.564999999999998</c:v>
                </c:pt>
                <c:pt idx="70">
                  <c:v>-22.684999999999999</c:v>
                </c:pt>
                <c:pt idx="71">
                  <c:v>-21.274999999999999</c:v>
                </c:pt>
                <c:pt idx="72">
                  <c:v>-23.274999999999999</c:v>
                </c:pt>
                <c:pt idx="73">
                  <c:v>-25.274999999999999</c:v>
                </c:pt>
                <c:pt idx="74">
                  <c:v>-25.274999999999999</c:v>
                </c:pt>
                <c:pt idx="75">
                  <c:v>-23.174999999999997</c:v>
                </c:pt>
                <c:pt idx="76">
                  <c:v>-25.174999999999997</c:v>
                </c:pt>
                <c:pt idx="77">
                  <c:v>-26.674999999999997</c:v>
                </c:pt>
                <c:pt idx="78">
                  <c:v>-25.339999999999996</c:v>
                </c:pt>
                <c:pt idx="79">
                  <c:v>-26.839999999999996</c:v>
                </c:pt>
                <c:pt idx="80">
                  <c:v>-24.939999999999998</c:v>
                </c:pt>
                <c:pt idx="81">
                  <c:v>-26.939999999999998</c:v>
                </c:pt>
                <c:pt idx="82">
                  <c:v>-31.939999999999998</c:v>
                </c:pt>
                <c:pt idx="83">
                  <c:v>-33.94</c:v>
                </c:pt>
                <c:pt idx="84">
                  <c:v>-31.72</c:v>
                </c:pt>
                <c:pt idx="85">
                  <c:v>-29.088999999999999</c:v>
                </c:pt>
                <c:pt idx="86">
                  <c:v>-26.178999999999998</c:v>
                </c:pt>
                <c:pt idx="87">
                  <c:v>-24.119</c:v>
                </c:pt>
                <c:pt idx="88">
                  <c:v>-25.619</c:v>
                </c:pt>
                <c:pt idx="89">
                  <c:v>-26.369</c:v>
                </c:pt>
                <c:pt idx="90">
                  <c:v>-27.869</c:v>
                </c:pt>
                <c:pt idx="91">
                  <c:v>-29.369</c:v>
                </c:pt>
                <c:pt idx="92">
                  <c:v>-29.369</c:v>
                </c:pt>
                <c:pt idx="93">
                  <c:v>-27.369</c:v>
                </c:pt>
                <c:pt idx="94">
                  <c:v>-25.794</c:v>
                </c:pt>
                <c:pt idx="95">
                  <c:v>-28.794</c:v>
                </c:pt>
                <c:pt idx="96">
                  <c:v>-30.794</c:v>
                </c:pt>
                <c:pt idx="97">
                  <c:v>-29.294</c:v>
                </c:pt>
                <c:pt idx="98">
                  <c:v>-28.596499999999999</c:v>
                </c:pt>
                <c:pt idx="99">
                  <c:v>-30.096499999999999</c:v>
                </c:pt>
                <c:pt idx="100">
                  <c:v>-32.096499999999999</c:v>
                </c:pt>
                <c:pt idx="101">
                  <c:v>-34.096499999999999</c:v>
                </c:pt>
                <c:pt idx="102">
                  <c:v>-32.1965</c:v>
                </c:pt>
                <c:pt idx="103">
                  <c:v>-34.1965</c:v>
                </c:pt>
                <c:pt idx="104">
                  <c:v>-36.1965</c:v>
                </c:pt>
                <c:pt idx="105">
                  <c:v>-38.1965</c:v>
                </c:pt>
                <c:pt idx="106">
                  <c:v>-38.6965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10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0"/>
        <c:minorUnit val="10"/>
      </c:valAx>
      <c:valAx>
        <c:axId val="419923704"/>
        <c:scaling>
          <c:orientation val="minMax"/>
          <c:max val="30"/>
          <c:min val="-4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97998</xdr:colOff>
      <xdr:row>110</xdr:row>
      <xdr:rowOff>113458</xdr:rowOff>
    </xdr:from>
    <xdr:to>
      <xdr:col>10</xdr:col>
      <xdr:colOff>647700</xdr:colOff>
      <xdr:row>140</xdr:row>
      <xdr:rowOff>38100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L109"/>
  <sheetViews>
    <sheetView tabSelected="1" zoomScaleNormal="100" workbookViewId="0">
      <selection activeCell="AA19" sqref="AA19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7.28515625" style="1" customWidth="1"/>
    <col min="6" max="6" width="25.42578125" style="1" customWidth="1"/>
    <col min="7" max="7" width="26.5703125" style="1" customWidth="1"/>
    <col min="8" max="8" width="9.28515625" style="1" customWidth="1"/>
    <col min="9" max="9" width="10.140625" style="1" customWidth="1"/>
    <col min="10" max="10" width="10.5703125" style="1" customWidth="1"/>
    <col min="11" max="11" width="11.28515625" style="1" customWidth="1"/>
    <col min="12" max="12" width="31.5703125" style="1" customWidth="1"/>
    <col min="13" max="13" width="6.140625" style="2" customWidth="1"/>
    <col min="14" max="246" width="9.140625" style="2" customWidth="1"/>
  </cols>
  <sheetData>
    <row r="1" spans="1:246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/>
      <c r="H1" s="14" t="s">
        <v>17</v>
      </c>
      <c r="I1" s="14" t="s">
        <v>5</v>
      </c>
      <c r="J1" s="14"/>
      <c r="K1" s="15" t="s">
        <v>6</v>
      </c>
      <c r="L1" s="15"/>
      <c r="M1" s="15" t="s">
        <v>13</v>
      </c>
      <c r="N1" s="14" t="s">
        <v>7</v>
      </c>
      <c r="O1" s="14" t="s">
        <v>16</v>
      </c>
      <c r="P1" s="14" t="s">
        <v>8</v>
      </c>
      <c r="Q1" s="14" t="s">
        <v>9</v>
      </c>
      <c r="R1" s="14" t="s">
        <v>18</v>
      </c>
      <c r="S1" s="16" t="s">
        <v>19</v>
      </c>
      <c r="T1" s="17" t="s">
        <v>10</v>
      </c>
      <c r="U1" s="18" t="s">
        <v>11</v>
      </c>
      <c r="V1" s="19" t="s">
        <v>12</v>
      </c>
      <c r="W1" s="20" t="s">
        <v>14</v>
      </c>
      <c r="X1" s="21" t="s">
        <v>15</v>
      </c>
    </row>
    <row r="2" spans="1:246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5"/>
      <c r="L2" s="15"/>
      <c r="M2" s="15"/>
      <c r="N2" s="14"/>
      <c r="O2" s="14"/>
      <c r="P2" s="14"/>
      <c r="Q2" s="14"/>
      <c r="R2" s="14"/>
      <c r="S2" s="16">
        <v>0</v>
      </c>
      <c r="T2" s="17"/>
      <c r="U2" s="18"/>
      <c r="V2" s="19"/>
      <c r="W2" s="24"/>
      <c r="X2" s="24"/>
    </row>
    <row r="3" spans="1:246" ht="17.25" customHeight="1" x14ac:dyDescent="0.2">
      <c r="A3" s="3">
        <v>1</v>
      </c>
      <c r="B3" s="4">
        <v>45474</v>
      </c>
      <c r="C3" s="3" t="s">
        <v>86</v>
      </c>
      <c r="D3" s="3" t="s">
        <v>28</v>
      </c>
      <c r="E3" s="3">
        <v>1</v>
      </c>
      <c r="F3" s="3" t="s">
        <v>54</v>
      </c>
      <c r="G3" s="3" t="s">
        <v>68</v>
      </c>
      <c r="H3" s="3" t="s">
        <v>20</v>
      </c>
      <c r="I3" s="3" t="s">
        <v>23</v>
      </c>
      <c r="J3" s="3" t="s">
        <v>21</v>
      </c>
      <c r="K3" s="5" t="s">
        <v>27</v>
      </c>
      <c r="L3" s="23"/>
      <c r="M3" s="6" t="s">
        <v>25</v>
      </c>
      <c r="N3" s="7">
        <v>2.1</v>
      </c>
      <c r="O3" s="7">
        <v>2</v>
      </c>
      <c r="P3" s="8" t="s">
        <v>26</v>
      </c>
      <c r="Q3" s="7">
        <f>O3</f>
        <v>2</v>
      </c>
      <c r="R3" s="26">
        <f t="shared" ref="R3:R66" si="0">IF(AND(M3="1",P3="ja"),(O3*N3*0.95)-O3,IF(AND(M3="1",P3="nein"),O3*N3-O3,-O3))</f>
        <v>-2</v>
      </c>
      <c r="S3" s="9">
        <f>R3</f>
        <v>-2</v>
      </c>
      <c r="T3" s="10">
        <f t="shared" ref="T3:T66" si="1">Q3+S3</f>
        <v>0</v>
      </c>
      <c r="U3" s="11">
        <f t="shared" ref="U3:U66" si="2">W3/X3</f>
        <v>1</v>
      </c>
      <c r="V3" s="12">
        <f t="shared" ref="V3:V66" si="3">((T3-Q3)/Q3)*100%</f>
        <v>-1</v>
      </c>
      <c r="W3">
        <v>1</v>
      </c>
      <c r="X3">
        <v>1</v>
      </c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ht="17.25" customHeight="1" x14ac:dyDescent="0.2">
      <c r="A4" s="3">
        <v>2</v>
      </c>
      <c r="B4" s="4">
        <v>45475</v>
      </c>
      <c r="C4" s="3" t="s">
        <v>87</v>
      </c>
      <c r="D4" s="3" t="s">
        <v>28</v>
      </c>
      <c r="E4" s="3">
        <v>1</v>
      </c>
      <c r="F4" s="3" t="s">
        <v>81</v>
      </c>
      <c r="G4" s="3" t="s">
        <v>69</v>
      </c>
      <c r="H4" s="3" t="s">
        <v>20</v>
      </c>
      <c r="I4" s="3" t="s">
        <v>23</v>
      </c>
      <c r="J4" s="3" t="s">
        <v>21</v>
      </c>
      <c r="K4" s="5" t="s">
        <v>39</v>
      </c>
      <c r="L4" s="23"/>
      <c r="M4" s="6" t="s">
        <v>25</v>
      </c>
      <c r="N4" s="7">
        <v>1.88</v>
      </c>
      <c r="O4" s="7">
        <v>2</v>
      </c>
      <c r="P4" s="8" t="s">
        <v>26</v>
      </c>
      <c r="Q4" s="7">
        <f t="shared" ref="Q4:Q67" si="4">Q3+O4</f>
        <v>4</v>
      </c>
      <c r="R4" s="26">
        <f t="shared" si="0"/>
        <v>-2</v>
      </c>
      <c r="S4" s="9">
        <f t="shared" ref="S4:S67" si="5">S3+R4</f>
        <v>-4</v>
      </c>
      <c r="T4" s="10">
        <f t="shared" si="1"/>
        <v>0</v>
      </c>
      <c r="U4" s="11">
        <f t="shared" si="2"/>
        <v>0</v>
      </c>
      <c r="V4" s="12">
        <f t="shared" si="3"/>
        <v>-1</v>
      </c>
      <c r="W4">
        <f>COUNTIF($M$2:M4,1)</f>
        <v>0</v>
      </c>
      <c r="X4">
        <v>2</v>
      </c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ht="17.25" customHeight="1" x14ac:dyDescent="0.2">
      <c r="A5" s="3">
        <v>3</v>
      </c>
      <c r="B5" s="4">
        <v>45476</v>
      </c>
      <c r="C5" s="3" t="s">
        <v>88</v>
      </c>
      <c r="D5" s="3" t="s">
        <v>28</v>
      </c>
      <c r="E5" s="3">
        <v>1</v>
      </c>
      <c r="F5" s="3" t="s">
        <v>30</v>
      </c>
      <c r="G5" s="3" t="s">
        <v>68</v>
      </c>
      <c r="H5" s="3" t="s">
        <v>20</v>
      </c>
      <c r="I5" s="3" t="s">
        <v>23</v>
      </c>
      <c r="J5" s="3" t="s">
        <v>21</v>
      </c>
      <c r="K5" s="5" t="s">
        <v>49</v>
      </c>
      <c r="L5" s="23"/>
      <c r="M5" s="6" t="s">
        <v>25</v>
      </c>
      <c r="N5" s="7">
        <v>1.86</v>
      </c>
      <c r="O5" s="7">
        <v>3</v>
      </c>
      <c r="P5" s="8" t="s">
        <v>26</v>
      </c>
      <c r="Q5" s="7">
        <f t="shared" si="4"/>
        <v>7</v>
      </c>
      <c r="R5" s="26">
        <f t="shared" si="0"/>
        <v>-3</v>
      </c>
      <c r="S5" s="9">
        <f t="shared" si="5"/>
        <v>-7</v>
      </c>
      <c r="T5" s="10">
        <f t="shared" si="1"/>
        <v>0</v>
      </c>
      <c r="U5" s="11">
        <f t="shared" si="2"/>
        <v>0</v>
      </c>
      <c r="V5" s="12">
        <f t="shared" si="3"/>
        <v>-1</v>
      </c>
      <c r="W5">
        <f>COUNTIF($M$2:M5,1)</f>
        <v>0</v>
      </c>
      <c r="X5">
        <v>3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ht="17.25" customHeight="1" x14ac:dyDescent="0.2">
      <c r="A6" s="3">
        <v>4</v>
      </c>
      <c r="B6" s="4">
        <v>45476</v>
      </c>
      <c r="C6" s="3" t="s">
        <v>89</v>
      </c>
      <c r="D6" s="3" t="s">
        <v>28</v>
      </c>
      <c r="E6" s="3">
        <v>1</v>
      </c>
      <c r="F6" s="3" t="s">
        <v>57</v>
      </c>
      <c r="G6" s="3" t="s">
        <v>68</v>
      </c>
      <c r="H6" s="3" t="s">
        <v>20</v>
      </c>
      <c r="I6" s="3" t="s">
        <v>23</v>
      </c>
      <c r="J6" s="3" t="s">
        <v>24</v>
      </c>
      <c r="K6" s="13" t="s">
        <v>48</v>
      </c>
      <c r="L6" s="23"/>
      <c r="M6" s="6" t="s">
        <v>22</v>
      </c>
      <c r="N6" s="7">
        <v>1.98</v>
      </c>
      <c r="O6" s="7">
        <v>3</v>
      </c>
      <c r="P6" s="8" t="s">
        <v>26</v>
      </c>
      <c r="Q6" s="7">
        <f t="shared" si="4"/>
        <v>10</v>
      </c>
      <c r="R6" s="25">
        <f t="shared" si="0"/>
        <v>2.9399999999999995</v>
      </c>
      <c r="S6" s="9">
        <f t="shared" si="5"/>
        <v>-4.0600000000000005</v>
      </c>
      <c r="T6" s="10">
        <f t="shared" si="1"/>
        <v>5.9399999999999995</v>
      </c>
      <c r="U6" s="11">
        <f t="shared" si="2"/>
        <v>0.25</v>
      </c>
      <c r="V6" s="12">
        <f t="shared" si="3"/>
        <v>-0.40600000000000003</v>
      </c>
      <c r="W6">
        <f>COUNTIF($M$2:M6,1)</f>
        <v>1</v>
      </c>
      <c r="X6">
        <v>4</v>
      </c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ht="17.25" customHeight="1" x14ac:dyDescent="0.2">
      <c r="A7" s="3">
        <v>5</v>
      </c>
      <c r="B7" s="4">
        <v>45476</v>
      </c>
      <c r="C7" s="3" t="s">
        <v>90</v>
      </c>
      <c r="D7" s="3" t="s">
        <v>28</v>
      </c>
      <c r="E7" s="3">
        <v>1</v>
      </c>
      <c r="F7" s="3" t="s">
        <v>57</v>
      </c>
      <c r="G7" s="3" t="s">
        <v>68</v>
      </c>
      <c r="H7" s="3" t="s">
        <v>20</v>
      </c>
      <c r="I7" s="3" t="s">
        <v>23</v>
      </c>
      <c r="J7" s="3" t="s">
        <v>21</v>
      </c>
      <c r="K7" s="13" t="s">
        <v>35</v>
      </c>
      <c r="L7" s="23"/>
      <c r="M7" s="6" t="s">
        <v>22</v>
      </c>
      <c r="N7" s="7">
        <v>1.97</v>
      </c>
      <c r="O7" s="7">
        <v>2</v>
      </c>
      <c r="P7" s="8" t="s">
        <v>26</v>
      </c>
      <c r="Q7" s="7">
        <f t="shared" si="4"/>
        <v>12</v>
      </c>
      <c r="R7" s="25">
        <f t="shared" si="0"/>
        <v>1.94</v>
      </c>
      <c r="S7" s="9">
        <f t="shared" si="5"/>
        <v>-2.1200000000000006</v>
      </c>
      <c r="T7" s="10">
        <f t="shared" si="1"/>
        <v>9.879999999999999</v>
      </c>
      <c r="U7" s="11">
        <f t="shared" si="2"/>
        <v>0.4</v>
      </c>
      <c r="V7" s="12">
        <f t="shared" si="3"/>
        <v>-0.17666666666666675</v>
      </c>
      <c r="W7">
        <f>COUNTIF($M$2:M7,1)</f>
        <v>2</v>
      </c>
      <c r="X7">
        <v>5</v>
      </c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pans="1:246" ht="17.25" customHeight="1" x14ac:dyDescent="0.2">
      <c r="A8" s="3">
        <v>6</v>
      </c>
      <c r="B8" s="4">
        <v>45476</v>
      </c>
      <c r="C8" s="3" t="s">
        <v>91</v>
      </c>
      <c r="D8" s="3" t="s">
        <v>28</v>
      </c>
      <c r="E8" s="3">
        <v>1</v>
      </c>
      <c r="F8" s="3" t="s">
        <v>65</v>
      </c>
      <c r="G8" s="3" t="s">
        <v>68</v>
      </c>
      <c r="H8" s="3" t="s">
        <v>20</v>
      </c>
      <c r="I8" s="3" t="s">
        <v>23</v>
      </c>
      <c r="J8" s="3" t="s">
        <v>21</v>
      </c>
      <c r="K8" s="5" t="s">
        <v>49</v>
      </c>
      <c r="L8" s="23" t="s">
        <v>31</v>
      </c>
      <c r="M8" s="6" t="s">
        <v>25</v>
      </c>
      <c r="N8" s="7">
        <v>2.15</v>
      </c>
      <c r="O8" s="7">
        <v>2</v>
      </c>
      <c r="P8" s="8" t="s">
        <v>26</v>
      </c>
      <c r="Q8" s="7">
        <f t="shared" si="4"/>
        <v>14</v>
      </c>
      <c r="R8" s="26">
        <f t="shared" si="0"/>
        <v>-2</v>
      </c>
      <c r="S8" s="9">
        <f t="shared" si="5"/>
        <v>-4.120000000000001</v>
      </c>
      <c r="T8" s="10">
        <f t="shared" si="1"/>
        <v>9.879999999999999</v>
      </c>
      <c r="U8" s="11">
        <f t="shared" si="2"/>
        <v>0.33333333333333331</v>
      </c>
      <c r="V8" s="12">
        <f t="shared" si="3"/>
        <v>-0.29428571428571437</v>
      </c>
      <c r="W8">
        <f>COUNTIF($M$2:M8,1)</f>
        <v>2</v>
      </c>
      <c r="X8">
        <v>6</v>
      </c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17.25" customHeight="1" x14ac:dyDescent="0.2">
      <c r="A9" s="3">
        <v>7</v>
      </c>
      <c r="B9" s="4">
        <v>45476</v>
      </c>
      <c r="C9" s="3" t="s">
        <v>90</v>
      </c>
      <c r="D9" s="3" t="s">
        <v>28</v>
      </c>
      <c r="E9" s="3">
        <v>1</v>
      </c>
      <c r="F9" s="3" t="s">
        <v>56</v>
      </c>
      <c r="G9" s="3" t="s">
        <v>68</v>
      </c>
      <c r="H9" s="3" t="s">
        <v>20</v>
      </c>
      <c r="I9" s="3" t="s">
        <v>23</v>
      </c>
      <c r="J9" s="3" t="s">
        <v>21</v>
      </c>
      <c r="K9" s="13" t="s">
        <v>35</v>
      </c>
      <c r="L9" s="23"/>
      <c r="M9" s="6" t="s">
        <v>22</v>
      </c>
      <c r="N9" s="7">
        <v>2.1</v>
      </c>
      <c r="O9" s="7">
        <v>1.5</v>
      </c>
      <c r="P9" s="8" t="s">
        <v>26</v>
      </c>
      <c r="Q9" s="7">
        <f t="shared" si="4"/>
        <v>15.5</v>
      </c>
      <c r="R9" s="25">
        <f t="shared" si="0"/>
        <v>1.6500000000000004</v>
      </c>
      <c r="S9" s="9">
        <f t="shared" si="5"/>
        <v>-2.4700000000000006</v>
      </c>
      <c r="T9" s="10">
        <f t="shared" si="1"/>
        <v>13.03</v>
      </c>
      <c r="U9" s="11">
        <f t="shared" si="2"/>
        <v>0.42857142857142855</v>
      </c>
      <c r="V9" s="12">
        <f t="shared" si="3"/>
        <v>-0.15935483870967745</v>
      </c>
      <c r="W9">
        <f>COUNTIF($M$2:M9,1)</f>
        <v>3</v>
      </c>
      <c r="X9">
        <v>7</v>
      </c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17.25" customHeight="1" x14ac:dyDescent="0.2">
      <c r="A10" s="3">
        <v>8</v>
      </c>
      <c r="B10" s="4">
        <v>45477</v>
      </c>
      <c r="C10" s="3" t="s">
        <v>92</v>
      </c>
      <c r="D10" s="3" t="s">
        <v>28</v>
      </c>
      <c r="E10" s="3">
        <v>1</v>
      </c>
      <c r="F10" s="3" t="s">
        <v>33</v>
      </c>
      <c r="G10" s="3" t="s">
        <v>68</v>
      </c>
      <c r="H10" s="3" t="s">
        <v>20</v>
      </c>
      <c r="I10" s="3" t="s">
        <v>23</v>
      </c>
      <c r="J10" s="3" t="s">
        <v>24</v>
      </c>
      <c r="K10" s="5" t="s">
        <v>49</v>
      </c>
      <c r="L10" s="23"/>
      <c r="M10" s="6" t="s">
        <v>25</v>
      </c>
      <c r="N10" s="7">
        <v>1.91</v>
      </c>
      <c r="O10" s="7">
        <v>2</v>
      </c>
      <c r="P10" s="8" t="s">
        <v>26</v>
      </c>
      <c r="Q10" s="7">
        <f t="shared" si="4"/>
        <v>17.5</v>
      </c>
      <c r="R10" s="26">
        <f t="shared" si="0"/>
        <v>-2</v>
      </c>
      <c r="S10" s="9">
        <f t="shared" si="5"/>
        <v>-4.4700000000000006</v>
      </c>
      <c r="T10" s="10">
        <f t="shared" si="1"/>
        <v>13.03</v>
      </c>
      <c r="U10" s="11">
        <f t="shared" si="2"/>
        <v>0.375</v>
      </c>
      <c r="V10" s="12">
        <f t="shared" si="3"/>
        <v>-0.25542857142857145</v>
      </c>
      <c r="W10">
        <f>COUNTIF($M$2:M10,1)</f>
        <v>3</v>
      </c>
      <c r="X10">
        <v>8</v>
      </c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7.25" customHeight="1" x14ac:dyDescent="0.2">
      <c r="A11" s="3">
        <v>9</v>
      </c>
      <c r="B11" s="4">
        <v>45477</v>
      </c>
      <c r="C11" s="3" t="s">
        <v>93</v>
      </c>
      <c r="D11" s="3" t="s">
        <v>28</v>
      </c>
      <c r="E11" s="3">
        <v>1</v>
      </c>
      <c r="F11" s="3" t="s">
        <v>43</v>
      </c>
      <c r="G11" s="3" t="s">
        <v>68</v>
      </c>
      <c r="H11" s="3" t="s">
        <v>20</v>
      </c>
      <c r="I11" s="3" t="s">
        <v>23</v>
      </c>
      <c r="J11" s="3" t="s">
        <v>24</v>
      </c>
      <c r="K11" s="5" t="s">
        <v>34</v>
      </c>
      <c r="L11" s="23" t="s">
        <v>31</v>
      </c>
      <c r="M11" s="6" t="s">
        <v>25</v>
      </c>
      <c r="N11" s="7">
        <v>1.86</v>
      </c>
      <c r="O11" s="7">
        <v>1.5</v>
      </c>
      <c r="P11" s="8" t="s">
        <v>26</v>
      </c>
      <c r="Q11" s="7">
        <f t="shared" si="4"/>
        <v>19</v>
      </c>
      <c r="R11" s="26">
        <f t="shared" si="0"/>
        <v>-1.5</v>
      </c>
      <c r="S11" s="9">
        <f t="shared" si="5"/>
        <v>-5.9700000000000006</v>
      </c>
      <c r="T11" s="10">
        <f t="shared" si="1"/>
        <v>13.03</v>
      </c>
      <c r="U11" s="11">
        <f t="shared" si="2"/>
        <v>0.33333333333333331</v>
      </c>
      <c r="V11" s="12">
        <f t="shared" si="3"/>
        <v>-0.3142105263157895</v>
      </c>
      <c r="W11">
        <f>COUNTIF($M$2:M11,1)</f>
        <v>3</v>
      </c>
      <c r="X11">
        <v>9</v>
      </c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17.25" customHeight="1" x14ac:dyDescent="0.2">
      <c r="A12" s="3">
        <v>10</v>
      </c>
      <c r="B12" s="4">
        <v>45477</v>
      </c>
      <c r="C12" s="3" t="s">
        <v>94</v>
      </c>
      <c r="D12" s="3" t="s">
        <v>28</v>
      </c>
      <c r="E12" s="3">
        <v>1</v>
      </c>
      <c r="F12" s="3" t="s">
        <v>44</v>
      </c>
      <c r="G12" s="3" t="s">
        <v>68</v>
      </c>
      <c r="H12" s="3" t="s">
        <v>20</v>
      </c>
      <c r="I12" s="3" t="s">
        <v>23</v>
      </c>
      <c r="J12" s="3" t="s">
        <v>24</v>
      </c>
      <c r="K12" s="13" t="s">
        <v>64</v>
      </c>
      <c r="L12" s="23"/>
      <c r="M12" s="6" t="s">
        <v>22</v>
      </c>
      <c r="N12" s="7">
        <v>1.95</v>
      </c>
      <c r="O12" s="7">
        <v>1.5</v>
      </c>
      <c r="P12" s="8" t="s">
        <v>26</v>
      </c>
      <c r="Q12" s="7">
        <f t="shared" si="4"/>
        <v>20.5</v>
      </c>
      <c r="R12" s="25">
        <f t="shared" si="0"/>
        <v>1.4249999999999998</v>
      </c>
      <c r="S12" s="27">
        <f t="shared" si="5"/>
        <v>-4.5450000000000008</v>
      </c>
      <c r="T12" s="28">
        <f t="shared" si="1"/>
        <v>15.954999999999998</v>
      </c>
      <c r="U12" s="29">
        <f t="shared" si="2"/>
        <v>0.4</v>
      </c>
      <c r="V12" s="12">
        <f t="shared" si="3"/>
        <v>-0.22170731707317082</v>
      </c>
      <c r="W12">
        <f>COUNTIF($M$2:M12,1)</f>
        <v>4</v>
      </c>
      <c r="X12">
        <v>10</v>
      </c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18.75" customHeight="1" x14ac:dyDescent="0.2">
      <c r="A13" s="3">
        <v>11</v>
      </c>
      <c r="B13" s="4">
        <v>45477</v>
      </c>
      <c r="C13" s="3" t="s">
        <v>95</v>
      </c>
      <c r="D13" s="3" t="s">
        <v>28</v>
      </c>
      <c r="E13" s="3">
        <v>1</v>
      </c>
      <c r="F13" s="3" t="s">
        <v>42</v>
      </c>
      <c r="G13" s="3" t="s">
        <v>68</v>
      </c>
      <c r="H13" s="3" t="s">
        <v>20</v>
      </c>
      <c r="I13" s="3" t="s">
        <v>23</v>
      </c>
      <c r="J13" s="3" t="s">
        <v>24</v>
      </c>
      <c r="K13" s="13" t="s">
        <v>96</v>
      </c>
      <c r="L13" s="23"/>
      <c r="M13" s="6" t="s">
        <v>22</v>
      </c>
      <c r="N13" s="7">
        <v>2</v>
      </c>
      <c r="O13" s="7">
        <v>1.5</v>
      </c>
      <c r="P13" s="8" t="s">
        <v>26</v>
      </c>
      <c r="Q13" s="7">
        <f t="shared" si="4"/>
        <v>22</v>
      </c>
      <c r="R13" s="25">
        <f t="shared" si="0"/>
        <v>1.5</v>
      </c>
      <c r="S13" s="27">
        <f t="shared" si="5"/>
        <v>-3.0450000000000008</v>
      </c>
      <c r="T13" s="28">
        <f t="shared" si="1"/>
        <v>18.954999999999998</v>
      </c>
      <c r="U13" s="29">
        <f t="shared" si="2"/>
        <v>0.45454545454545453</v>
      </c>
      <c r="V13" s="12">
        <f t="shared" si="3"/>
        <v>-0.13840909090909098</v>
      </c>
      <c r="W13">
        <f>COUNTIF($M$2:M13,1)</f>
        <v>5</v>
      </c>
      <c r="X13">
        <v>11</v>
      </c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28.5" customHeight="1" x14ac:dyDescent="0.2">
      <c r="A14" s="3">
        <v>12</v>
      </c>
      <c r="B14" s="4">
        <v>45479</v>
      </c>
      <c r="C14" s="3" t="s">
        <v>97</v>
      </c>
      <c r="D14" s="3" t="s">
        <v>28</v>
      </c>
      <c r="E14" s="3">
        <v>1</v>
      </c>
      <c r="F14" s="3" t="s">
        <v>63</v>
      </c>
      <c r="G14" s="3" t="s">
        <v>98</v>
      </c>
      <c r="H14" s="3" t="s">
        <v>20</v>
      </c>
      <c r="I14" s="3" t="s">
        <v>23</v>
      </c>
      <c r="J14" s="3" t="s">
        <v>21</v>
      </c>
      <c r="K14" s="5" t="s">
        <v>55</v>
      </c>
      <c r="L14" s="23" t="s">
        <v>99</v>
      </c>
      <c r="M14" s="6" t="s">
        <v>25</v>
      </c>
      <c r="N14" s="7">
        <v>1.98</v>
      </c>
      <c r="O14" s="7">
        <v>3</v>
      </c>
      <c r="P14" s="8" t="s">
        <v>26</v>
      </c>
      <c r="Q14" s="7">
        <f t="shared" si="4"/>
        <v>25</v>
      </c>
      <c r="R14" s="26">
        <f t="shared" si="0"/>
        <v>-3</v>
      </c>
      <c r="S14" s="27">
        <f t="shared" si="5"/>
        <v>-6.0450000000000008</v>
      </c>
      <c r="T14" s="28">
        <f t="shared" si="1"/>
        <v>18.954999999999998</v>
      </c>
      <c r="U14" s="29">
        <f t="shared" si="2"/>
        <v>0.41666666666666669</v>
      </c>
      <c r="V14" s="12">
        <f t="shared" si="3"/>
        <v>-0.24180000000000007</v>
      </c>
      <c r="W14">
        <f>COUNTIF($M$2:M14,1)</f>
        <v>5</v>
      </c>
      <c r="X14">
        <v>12</v>
      </c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18.75" customHeight="1" x14ac:dyDescent="0.2">
      <c r="A15" s="3">
        <v>13</v>
      </c>
      <c r="B15" s="4">
        <v>45479</v>
      </c>
      <c r="C15" s="3" t="s">
        <v>100</v>
      </c>
      <c r="D15" s="3" t="s">
        <v>28</v>
      </c>
      <c r="E15" s="3">
        <v>1</v>
      </c>
      <c r="F15" s="3" t="s">
        <v>59</v>
      </c>
      <c r="G15" s="3" t="s">
        <v>74</v>
      </c>
      <c r="H15" s="3" t="s">
        <v>20</v>
      </c>
      <c r="I15" s="3" t="s">
        <v>23</v>
      </c>
      <c r="J15" s="3" t="s">
        <v>21</v>
      </c>
      <c r="K15" s="5" t="s">
        <v>29</v>
      </c>
      <c r="L15" s="23" t="s">
        <v>31</v>
      </c>
      <c r="M15" s="6" t="s">
        <v>25</v>
      </c>
      <c r="N15" s="7">
        <v>1.92</v>
      </c>
      <c r="O15" s="7">
        <v>1</v>
      </c>
      <c r="P15" s="8" t="s">
        <v>26</v>
      </c>
      <c r="Q15" s="7">
        <f t="shared" si="4"/>
        <v>26</v>
      </c>
      <c r="R15" s="26">
        <f t="shared" si="0"/>
        <v>-1</v>
      </c>
      <c r="S15" s="27">
        <f t="shared" si="5"/>
        <v>-7.0450000000000008</v>
      </c>
      <c r="T15" s="28">
        <f t="shared" si="1"/>
        <v>18.954999999999998</v>
      </c>
      <c r="U15" s="29">
        <f t="shared" si="2"/>
        <v>0.38461538461538464</v>
      </c>
      <c r="V15" s="12">
        <f t="shared" si="3"/>
        <v>-0.27096153846153853</v>
      </c>
      <c r="W15">
        <f>COUNTIF($M$2:M15,1)</f>
        <v>5</v>
      </c>
      <c r="X15">
        <v>13</v>
      </c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8.75" customHeight="1" x14ac:dyDescent="0.2">
      <c r="A16" s="3">
        <v>14</v>
      </c>
      <c r="B16" s="4">
        <v>45479</v>
      </c>
      <c r="C16" s="3" t="s">
        <v>101</v>
      </c>
      <c r="D16" s="3" t="s">
        <v>28</v>
      </c>
      <c r="E16" s="3">
        <v>1</v>
      </c>
      <c r="F16" s="3" t="s">
        <v>84</v>
      </c>
      <c r="G16" s="3" t="s">
        <v>70</v>
      </c>
      <c r="H16" s="3" t="s">
        <v>20</v>
      </c>
      <c r="I16" s="3" t="s">
        <v>23</v>
      </c>
      <c r="J16" s="3" t="s">
        <v>21</v>
      </c>
      <c r="K16" s="5" t="s">
        <v>45</v>
      </c>
      <c r="L16" s="23" t="s">
        <v>31</v>
      </c>
      <c r="M16" s="6" t="s">
        <v>25</v>
      </c>
      <c r="N16" s="7">
        <v>1.92</v>
      </c>
      <c r="O16" s="7">
        <v>2</v>
      </c>
      <c r="P16" s="8" t="s">
        <v>26</v>
      </c>
      <c r="Q16" s="7">
        <f t="shared" si="4"/>
        <v>28</v>
      </c>
      <c r="R16" s="26">
        <f t="shared" si="0"/>
        <v>-2</v>
      </c>
      <c r="S16" s="27">
        <f t="shared" si="5"/>
        <v>-9.0450000000000017</v>
      </c>
      <c r="T16" s="28">
        <f t="shared" si="1"/>
        <v>18.954999999999998</v>
      </c>
      <c r="U16" s="29">
        <f t="shared" si="2"/>
        <v>0.35714285714285715</v>
      </c>
      <c r="V16" s="12">
        <f t="shared" si="3"/>
        <v>-0.32303571428571437</v>
      </c>
      <c r="W16">
        <f>COUNTIF($M$2:M16,1)</f>
        <v>5</v>
      </c>
      <c r="X16">
        <v>14</v>
      </c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8.75" customHeight="1" x14ac:dyDescent="0.2">
      <c r="A17" s="3">
        <v>15</v>
      </c>
      <c r="B17" s="4">
        <v>45479</v>
      </c>
      <c r="C17" s="3" t="s">
        <v>102</v>
      </c>
      <c r="D17" s="3" t="s">
        <v>28</v>
      </c>
      <c r="E17" s="3">
        <v>1</v>
      </c>
      <c r="F17" s="3" t="s">
        <v>40</v>
      </c>
      <c r="G17" s="3" t="s">
        <v>68</v>
      </c>
      <c r="H17" s="3" t="s">
        <v>20</v>
      </c>
      <c r="I17" s="3" t="s">
        <v>23</v>
      </c>
      <c r="J17" s="3" t="s">
        <v>21</v>
      </c>
      <c r="K17" s="5" t="s">
        <v>47</v>
      </c>
      <c r="L17" s="23" t="s">
        <v>31</v>
      </c>
      <c r="M17" s="6" t="s">
        <v>25</v>
      </c>
      <c r="N17" s="7">
        <v>2.0299999999999998</v>
      </c>
      <c r="O17" s="7">
        <v>4</v>
      </c>
      <c r="P17" s="8" t="s">
        <v>26</v>
      </c>
      <c r="Q17" s="7">
        <f t="shared" si="4"/>
        <v>32</v>
      </c>
      <c r="R17" s="26">
        <f t="shared" si="0"/>
        <v>-4</v>
      </c>
      <c r="S17" s="27">
        <f t="shared" si="5"/>
        <v>-13.045000000000002</v>
      </c>
      <c r="T17" s="28">
        <f t="shared" si="1"/>
        <v>18.954999999999998</v>
      </c>
      <c r="U17" s="29">
        <f t="shared" si="2"/>
        <v>0.33333333333333331</v>
      </c>
      <c r="V17" s="12">
        <f t="shared" si="3"/>
        <v>-0.40765625000000005</v>
      </c>
      <c r="W17">
        <f>COUNTIF($M$2:M17,1)</f>
        <v>5</v>
      </c>
      <c r="X17">
        <v>15</v>
      </c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8.75" customHeight="1" x14ac:dyDescent="0.2">
      <c r="A18" s="3">
        <v>16</v>
      </c>
      <c r="B18" s="4">
        <v>45479</v>
      </c>
      <c r="C18" s="3" t="s">
        <v>103</v>
      </c>
      <c r="D18" s="3" t="s">
        <v>28</v>
      </c>
      <c r="E18" s="3">
        <v>1</v>
      </c>
      <c r="F18" s="3" t="s">
        <v>58</v>
      </c>
      <c r="G18" s="3" t="s">
        <v>67</v>
      </c>
      <c r="H18" s="3" t="s">
        <v>20</v>
      </c>
      <c r="I18" s="3" t="s">
        <v>23</v>
      </c>
      <c r="J18" s="3" t="s">
        <v>21</v>
      </c>
      <c r="K18" s="13" t="s">
        <v>48</v>
      </c>
      <c r="L18" s="23"/>
      <c r="M18" s="6" t="s">
        <v>22</v>
      </c>
      <c r="N18" s="7">
        <v>1.92</v>
      </c>
      <c r="O18" s="7">
        <v>2</v>
      </c>
      <c r="P18" s="8" t="s">
        <v>26</v>
      </c>
      <c r="Q18" s="7">
        <f t="shared" si="4"/>
        <v>34</v>
      </c>
      <c r="R18" s="25">
        <f t="shared" si="0"/>
        <v>1.8399999999999999</v>
      </c>
      <c r="S18" s="27">
        <f t="shared" si="5"/>
        <v>-11.205000000000002</v>
      </c>
      <c r="T18" s="28">
        <f t="shared" si="1"/>
        <v>22.794999999999998</v>
      </c>
      <c r="U18" s="29">
        <f t="shared" si="2"/>
        <v>0.375</v>
      </c>
      <c r="V18" s="12">
        <f t="shared" si="3"/>
        <v>-0.32955882352941179</v>
      </c>
      <c r="W18">
        <f>COUNTIF($M$2:M18,1)</f>
        <v>6</v>
      </c>
      <c r="X18">
        <v>16</v>
      </c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8.75" customHeight="1" x14ac:dyDescent="0.2">
      <c r="A19" s="3">
        <v>17</v>
      </c>
      <c r="B19" s="4">
        <v>45479</v>
      </c>
      <c r="C19" s="3" t="s">
        <v>104</v>
      </c>
      <c r="D19" s="3" t="s">
        <v>28</v>
      </c>
      <c r="E19" s="3">
        <v>1</v>
      </c>
      <c r="F19" s="3" t="s">
        <v>37</v>
      </c>
      <c r="G19" s="3" t="s">
        <v>68</v>
      </c>
      <c r="H19" s="3" t="s">
        <v>20</v>
      </c>
      <c r="I19" s="3" t="s">
        <v>23</v>
      </c>
      <c r="J19" s="3" t="s">
        <v>21</v>
      </c>
      <c r="K19" s="5" t="s">
        <v>35</v>
      </c>
      <c r="L19" s="23"/>
      <c r="M19" s="6" t="s">
        <v>25</v>
      </c>
      <c r="N19" s="7">
        <v>1.94</v>
      </c>
      <c r="O19" s="7">
        <v>1</v>
      </c>
      <c r="P19" s="8" t="s">
        <v>26</v>
      </c>
      <c r="Q19" s="7">
        <f t="shared" si="4"/>
        <v>35</v>
      </c>
      <c r="R19" s="26">
        <f t="shared" si="0"/>
        <v>-1</v>
      </c>
      <c r="S19" s="27">
        <f t="shared" si="5"/>
        <v>-12.205000000000002</v>
      </c>
      <c r="T19" s="28">
        <f t="shared" si="1"/>
        <v>22.794999999999998</v>
      </c>
      <c r="U19" s="29">
        <f t="shared" si="2"/>
        <v>0.35294117647058826</v>
      </c>
      <c r="V19" s="12">
        <f t="shared" si="3"/>
        <v>-0.34871428571428575</v>
      </c>
      <c r="W19">
        <f>COUNTIF($M$2:M19,1)</f>
        <v>6</v>
      </c>
      <c r="X19">
        <v>17</v>
      </c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29.25" customHeight="1" x14ac:dyDescent="0.2">
      <c r="A20" s="3">
        <v>18</v>
      </c>
      <c r="B20" s="4">
        <v>45479</v>
      </c>
      <c r="C20" s="3" t="s">
        <v>105</v>
      </c>
      <c r="D20" s="3" t="s">
        <v>28</v>
      </c>
      <c r="E20" s="3">
        <v>1</v>
      </c>
      <c r="F20" s="3" t="s">
        <v>59</v>
      </c>
      <c r="G20" s="3" t="s">
        <v>68</v>
      </c>
      <c r="H20" s="3" t="s">
        <v>20</v>
      </c>
      <c r="I20" s="3" t="s">
        <v>23</v>
      </c>
      <c r="J20" s="3" t="s">
        <v>21</v>
      </c>
      <c r="K20" s="30" t="s">
        <v>77</v>
      </c>
      <c r="L20" s="23" t="s">
        <v>106</v>
      </c>
      <c r="M20" s="6" t="s">
        <v>22</v>
      </c>
      <c r="N20" s="7">
        <v>1</v>
      </c>
      <c r="O20" s="7">
        <v>2</v>
      </c>
      <c r="P20" s="8" t="s">
        <v>26</v>
      </c>
      <c r="Q20" s="7">
        <f t="shared" si="4"/>
        <v>37</v>
      </c>
      <c r="R20" s="31">
        <f t="shared" si="0"/>
        <v>0</v>
      </c>
      <c r="S20" s="27">
        <f t="shared" si="5"/>
        <v>-12.205000000000002</v>
      </c>
      <c r="T20" s="28">
        <f t="shared" si="1"/>
        <v>24.794999999999998</v>
      </c>
      <c r="U20" s="29">
        <f t="shared" si="2"/>
        <v>0.3888888888888889</v>
      </c>
      <c r="V20" s="12">
        <f t="shared" si="3"/>
        <v>-0.32986486486486494</v>
      </c>
      <c r="W20">
        <f>COUNTIF($M$2:M20,1)</f>
        <v>7</v>
      </c>
      <c r="X20">
        <v>18</v>
      </c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8.75" customHeight="1" x14ac:dyDescent="0.2">
      <c r="A21" s="3">
        <v>19</v>
      </c>
      <c r="B21" s="4">
        <v>45482</v>
      </c>
      <c r="C21" s="3" t="s">
        <v>107</v>
      </c>
      <c r="D21" s="3" t="s">
        <v>28</v>
      </c>
      <c r="E21" s="3">
        <v>1</v>
      </c>
      <c r="F21" s="3">
        <v>2</v>
      </c>
      <c r="G21" s="3" t="s">
        <v>98</v>
      </c>
      <c r="H21" s="3" t="s">
        <v>20</v>
      </c>
      <c r="I21" s="3" t="s">
        <v>108</v>
      </c>
      <c r="J21" s="3" t="s">
        <v>21</v>
      </c>
      <c r="K21" s="5" t="s">
        <v>39</v>
      </c>
      <c r="L21" s="23" t="s">
        <v>109</v>
      </c>
      <c r="M21" s="6" t="s">
        <v>25</v>
      </c>
      <c r="N21" s="7">
        <v>2.2000000000000002</v>
      </c>
      <c r="O21" s="7">
        <v>2</v>
      </c>
      <c r="P21" s="8" t="s">
        <v>26</v>
      </c>
      <c r="Q21" s="7">
        <f t="shared" si="4"/>
        <v>39</v>
      </c>
      <c r="R21" s="26">
        <f t="shared" si="0"/>
        <v>-2</v>
      </c>
      <c r="S21" s="27">
        <f t="shared" si="5"/>
        <v>-14.205000000000002</v>
      </c>
      <c r="T21" s="28">
        <f t="shared" si="1"/>
        <v>24.794999999999998</v>
      </c>
      <c r="U21" s="29">
        <f t="shared" si="2"/>
        <v>0.36842105263157893</v>
      </c>
      <c r="V21" s="12">
        <f t="shared" si="3"/>
        <v>-0.3642307692307693</v>
      </c>
      <c r="W21">
        <f>COUNTIF($M$2:M21,1)</f>
        <v>7</v>
      </c>
      <c r="X21">
        <v>19</v>
      </c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27" customHeight="1" x14ac:dyDescent="0.2">
      <c r="A22" s="3">
        <v>20</v>
      </c>
      <c r="B22" s="4">
        <v>45483</v>
      </c>
      <c r="C22" s="3" t="s">
        <v>110</v>
      </c>
      <c r="D22" s="3" t="s">
        <v>28</v>
      </c>
      <c r="E22" s="3">
        <v>1</v>
      </c>
      <c r="F22" s="3" t="s">
        <v>78</v>
      </c>
      <c r="G22" s="3" t="s">
        <v>68</v>
      </c>
      <c r="H22" s="3" t="s">
        <v>20</v>
      </c>
      <c r="I22" s="3" t="s">
        <v>23</v>
      </c>
      <c r="J22" s="3" t="s">
        <v>21</v>
      </c>
      <c r="K22" s="5" t="s">
        <v>53</v>
      </c>
      <c r="L22" s="23" t="s">
        <v>111</v>
      </c>
      <c r="M22" s="6" t="s">
        <v>25</v>
      </c>
      <c r="N22" s="7">
        <v>2.0499999999999998</v>
      </c>
      <c r="O22" s="7">
        <v>1.5</v>
      </c>
      <c r="P22" s="8" t="s">
        <v>26</v>
      </c>
      <c r="Q22" s="7">
        <f t="shared" si="4"/>
        <v>40.5</v>
      </c>
      <c r="R22" s="26">
        <f t="shared" si="0"/>
        <v>-1.5</v>
      </c>
      <c r="S22" s="27">
        <f t="shared" si="5"/>
        <v>-15.705000000000002</v>
      </c>
      <c r="T22" s="28">
        <f t="shared" si="1"/>
        <v>24.794999999999998</v>
      </c>
      <c r="U22" s="29">
        <f t="shared" si="2"/>
        <v>0.35</v>
      </c>
      <c r="V22" s="12">
        <f t="shared" si="3"/>
        <v>-0.38777777777777783</v>
      </c>
      <c r="W22">
        <f>COUNTIF($M$2:M22,1)</f>
        <v>7</v>
      </c>
      <c r="X22">
        <v>20</v>
      </c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.75" customHeight="1" x14ac:dyDescent="0.2">
      <c r="A23" s="3">
        <v>21</v>
      </c>
      <c r="B23" s="4">
        <v>45483</v>
      </c>
      <c r="C23" s="3" t="s">
        <v>112</v>
      </c>
      <c r="D23" s="3" t="s">
        <v>28</v>
      </c>
      <c r="E23" s="3">
        <v>1</v>
      </c>
      <c r="F23" s="3" t="s">
        <v>30</v>
      </c>
      <c r="G23" s="3" t="s">
        <v>76</v>
      </c>
      <c r="H23" s="3" t="s">
        <v>20</v>
      </c>
      <c r="I23" s="3" t="s">
        <v>23</v>
      </c>
      <c r="J23" s="3" t="s">
        <v>21</v>
      </c>
      <c r="K23" s="13" t="s">
        <v>35</v>
      </c>
      <c r="L23" s="23"/>
      <c r="M23" s="6" t="s">
        <v>22</v>
      </c>
      <c r="N23" s="7">
        <v>1.94</v>
      </c>
      <c r="O23" s="7">
        <v>1.5</v>
      </c>
      <c r="P23" s="8" t="s">
        <v>26</v>
      </c>
      <c r="Q23" s="7">
        <f t="shared" si="4"/>
        <v>42</v>
      </c>
      <c r="R23" s="25">
        <f t="shared" si="0"/>
        <v>1.4100000000000001</v>
      </c>
      <c r="S23" s="27">
        <f t="shared" si="5"/>
        <v>-14.295000000000002</v>
      </c>
      <c r="T23" s="28">
        <f t="shared" si="1"/>
        <v>27.704999999999998</v>
      </c>
      <c r="U23" s="29">
        <f t="shared" si="2"/>
        <v>0.38095238095238093</v>
      </c>
      <c r="V23" s="12">
        <f t="shared" si="3"/>
        <v>-0.34035714285714291</v>
      </c>
      <c r="W23">
        <f>COUNTIF($M$2:M23,1)</f>
        <v>8</v>
      </c>
      <c r="X23">
        <v>21</v>
      </c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.75" customHeight="1" x14ac:dyDescent="0.2">
      <c r="A24" s="3">
        <v>22</v>
      </c>
      <c r="B24" s="4">
        <v>45483</v>
      </c>
      <c r="C24" s="3" t="s">
        <v>113</v>
      </c>
      <c r="D24" s="3" t="s">
        <v>28</v>
      </c>
      <c r="E24" s="3">
        <v>1</v>
      </c>
      <c r="F24" s="3" t="s">
        <v>114</v>
      </c>
      <c r="G24" s="3" t="s">
        <v>74</v>
      </c>
      <c r="H24" s="3" t="s">
        <v>20</v>
      </c>
      <c r="I24" s="3" t="s">
        <v>23</v>
      </c>
      <c r="J24" s="3" t="s">
        <v>21</v>
      </c>
      <c r="K24" s="30" t="s">
        <v>82</v>
      </c>
      <c r="L24" s="23" t="s">
        <v>115</v>
      </c>
      <c r="M24" s="6" t="s">
        <v>22</v>
      </c>
      <c r="N24" s="7">
        <v>1</v>
      </c>
      <c r="O24" s="7">
        <v>3</v>
      </c>
      <c r="P24" s="8" t="s">
        <v>26</v>
      </c>
      <c r="Q24" s="7">
        <f t="shared" si="4"/>
        <v>45</v>
      </c>
      <c r="R24" s="31">
        <f t="shared" si="0"/>
        <v>0</v>
      </c>
      <c r="S24" s="27">
        <f t="shared" si="5"/>
        <v>-14.295000000000002</v>
      </c>
      <c r="T24" s="28">
        <f t="shared" si="1"/>
        <v>30.704999999999998</v>
      </c>
      <c r="U24" s="29">
        <f t="shared" si="2"/>
        <v>0.40909090909090912</v>
      </c>
      <c r="V24" s="12">
        <f t="shared" si="3"/>
        <v>-0.31766666666666671</v>
      </c>
      <c r="W24">
        <f>COUNTIF($M$2:M24,1)</f>
        <v>9</v>
      </c>
      <c r="X24">
        <v>22</v>
      </c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.75" customHeight="1" x14ac:dyDescent="0.2">
      <c r="A25" s="3">
        <v>23</v>
      </c>
      <c r="B25" s="4">
        <v>45483</v>
      </c>
      <c r="C25" s="3" t="s">
        <v>72</v>
      </c>
      <c r="D25" s="3" t="s">
        <v>28</v>
      </c>
      <c r="E25" s="3">
        <v>1</v>
      </c>
      <c r="F25" s="3" t="s">
        <v>36</v>
      </c>
      <c r="G25" s="3" t="s">
        <v>67</v>
      </c>
      <c r="H25" s="3" t="s">
        <v>20</v>
      </c>
      <c r="I25" s="3" t="s">
        <v>23</v>
      </c>
      <c r="J25" s="3" t="s">
        <v>24</v>
      </c>
      <c r="K25" s="5" t="s">
        <v>34</v>
      </c>
      <c r="L25" s="23" t="s">
        <v>31</v>
      </c>
      <c r="M25" s="6" t="s">
        <v>25</v>
      </c>
      <c r="N25" s="7">
        <v>2.14</v>
      </c>
      <c r="O25" s="7">
        <v>2</v>
      </c>
      <c r="P25" s="8" t="s">
        <v>26</v>
      </c>
      <c r="Q25" s="7">
        <f t="shared" si="4"/>
        <v>47</v>
      </c>
      <c r="R25" s="26">
        <f t="shared" si="0"/>
        <v>-2</v>
      </c>
      <c r="S25" s="27">
        <f t="shared" si="5"/>
        <v>-16.295000000000002</v>
      </c>
      <c r="T25" s="28">
        <f t="shared" si="1"/>
        <v>30.704999999999998</v>
      </c>
      <c r="U25" s="29">
        <f t="shared" si="2"/>
        <v>0.39130434782608697</v>
      </c>
      <c r="V25" s="12">
        <f t="shared" si="3"/>
        <v>-0.34670212765957448</v>
      </c>
      <c r="W25">
        <f>COUNTIF($M$2:M25,1)</f>
        <v>9</v>
      </c>
      <c r="X25">
        <v>23</v>
      </c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.75" customHeight="1" x14ac:dyDescent="0.2">
      <c r="A26" s="3">
        <v>24</v>
      </c>
      <c r="B26" s="4">
        <v>45483</v>
      </c>
      <c r="C26" s="3" t="s">
        <v>116</v>
      </c>
      <c r="D26" s="3" t="s">
        <v>28</v>
      </c>
      <c r="E26" s="3">
        <v>1</v>
      </c>
      <c r="F26" s="3" t="s">
        <v>66</v>
      </c>
      <c r="G26" s="3" t="s">
        <v>68</v>
      </c>
      <c r="H26" s="3" t="s">
        <v>20</v>
      </c>
      <c r="I26" s="3" t="s">
        <v>23</v>
      </c>
      <c r="J26" s="3" t="s">
        <v>21</v>
      </c>
      <c r="K26" s="30" t="s">
        <v>117</v>
      </c>
      <c r="L26" s="23" t="s">
        <v>130</v>
      </c>
      <c r="M26" s="6" t="s">
        <v>22</v>
      </c>
      <c r="N26" s="7">
        <v>1</v>
      </c>
      <c r="O26" s="7">
        <v>2</v>
      </c>
      <c r="P26" s="8" t="s">
        <v>26</v>
      </c>
      <c r="Q26" s="7">
        <f t="shared" si="4"/>
        <v>49</v>
      </c>
      <c r="R26" s="31">
        <f t="shared" si="0"/>
        <v>0</v>
      </c>
      <c r="S26" s="27">
        <f t="shared" si="5"/>
        <v>-16.295000000000002</v>
      </c>
      <c r="T26" s="28">
        <f t="shared" si="1"/>
        <v>32.704999999999998</v>
      </c>
      <c r="U26" s="29">
        <f t="shared" si="2"/>
        <v>0.41666666666666669</v>
      </c>
      <c r="V26" s="12">
        <f t="shared" si="3"/>
        <v>-0.33255102040816331</v>
      </c>
      <c r="W26">
        <f>COUNTIF($M$2:M26,1)</f>
        <v>10</v>
      </c>
      <c r="X26">
        <v>24</v>
      </c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.75" customHeight="1" x14ac:dyDescent="0.2">
      <c r="A27" s="3">
        <v>25</v>
      </c>
      <c r="B27" s="4">
        <v>45483</v>
      </c>
      <c r="C27" s="3" t="s">
        <v>118</v>
      </c>
      <c r="D27" s="3" t="s">
        <v>28</v>
      </c>
      <c r="E27" s="3">
        <v>1</v>
      </c>
      <c r="F27" s="3" t="s">
        <v>84</v>
      </c>
      <c r="G27" s="3" t="s">
        <v>68</v>
      </c>
      <c r="H27" s="3" t="s">
        <v>20</v>
      </c>
      <c r="I27" s="3" t="s">
        <v>23</v>
      </c>
      <c r="J27" s="3" t="s">
        <v>21</v>
      </c>
      <c r="K27" s="5" t="s">
        <v>39</v>
      </c>
      <c r="L27" s="23"/>
      <c r="M27" s="6" t="s">
        <v>25</v>
      </c>
      <c r="N27" s="7">
        <v>1.94</v>
      </c>
      <c r="O27" s="7">
        <v>2</v>
      </c>
      <c r="P27" s="8" t="s">
        <v>26</v>
      </c>
      <c r="Q27" s="7">
        <f t="shared" si="4"/>
        <v>51</v>
      </c>
      <c r="R27" s="26">
        <f t="shared" si="0"/>
        <v>-2</v>
      </c>
      <c r="S27" s="27">
        <f t="shared" si="5"/>
        <v>-18.295000000000002</v>
      </c>
      <c r="T27" s="28">
        <f t="shared" si="1"/>
        <v>32.704999999999998</v>
      </c>
      <c r="U27" s="29">
        <f t="shared" si="2"/>
        <v>0.4</v>
      </c>
      <c r="V27" s="12">
        <f t="shared" si="3"/>
        <v>-0.35872549019607847</v>
      </c>
      <c r="W27">
        <f>COUNTIF($M$2:M27,1)</f>
        <v>10</v>
      </c>
      <c r="X27">
        <v>25</v>
      </c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41.25" customHeight="1" x14ac:dyDescent="0.2">
      <c r="A28" s="3">
        <v>26</v>
      </c>
      <c r="B28" s="4">
        <v>45483</v>
      </c>
      <c r="C28" s="3" t="s">
        <v>119</v>
      </c>
      <c r="D28" s="3" t="s">
        <v>28</v>
      </c>
      <c r="E28" s="3">
        <v>1</v>
      </c>
      <c r="F28" s="3" t="s">
        <v>44</v>
      </c>
      <c r="G28" s="3" t="s">
        <v>68</v>
      </c>
      <c r="H28" s="3" t="s">
        <v>20</v>
      </c>
      <c r="I28" s="3" t="s">
        <v>23</v>
      </c>
      <c r="J28" s="3" t="s">
        <v>21</v>
      </c>
      <c r="K28" s="5" t="s">
        <v>34</v>
      </c>
      <c r="L28" s="23" t="s">
        <v>120</v>
      </c>
      <c r="M28" s="6" t="s">
        <v>25</v>
      </c>
      <c r="N28" s="7">
        <v>1.88</v>
      </c>
      <c r="O28" s="7">
        <v>3</v>
      </c>
      <c r="P28" s="8" t="s">
        <v>26</v>
      </c>
      <c r="Q28" s="7">
        <f t="shared" si="4"/>
        <v>54</v>
      </c>
      <c r="R28" s="26">
        <f t="shared" si="0"/>
        <v>-3</v>
      </c>
      <c r="S28" s="27">
        <f t="shared" si="5"/>
        <v>-21.295000000000002</v>
      </c>
      <c r="T28" s="28">
        <f t="shared" si="1"/>
        <v>32.704999999999998</v>
      </c>
      <c r="U28" s="29">
        <f t="shared" si="2"/>
        <v>0.38461538461538464</v>
      </c>
      <c r="V28" s="12">
        <f t="shared" si="3"/>
        <v>-0.3943518518518519</v>
      </c>
      <c r="W28">
        <f>COUNTIF($M$2:M28,1)</f>
        <v>10</v>
      </c>
      <c r="X28">
        <v>26</v>
      </c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.75" customHeight="1" x14ac:dyDescent="0.2">
      <c r="A29" s="3">
        <v>27</v>
      </c>
      <c r="B29" s="4">
        <v>45483</v>
      </c>
      <c r="C29" s="3" t="s">
        <v>121</v>
      </c>
      <c r="D29" s="3" t="s">
        <v>28</v>
      </c>
      <c r="E29" s="3">
        <v>1</v>
      </c>
      <c r="F29" s="3" t="s">
        <v>41</v>
      </c>
      <c r="G29" s="3" t="s">
        <v>68</v>
      </c>
      <c r="H29" s="3" t="s">
        <v>20</v>
      </c>
      <c r="I29" s="3" t="s">
        <v>23</v>
      </c>
      <c r="J29" s="3" t="s">
        <v>21</v>
      </c>
      <c r="K29" s="13" t="s">
        <v>61</v>
      </c>
      <c r="L29" s="23"/>
      <c r="M29" s="6" t="s">
        <v>22</v>
      </c>
      <c r="N29" s="7">
        <v>1.94</v>
      </c>
      <c r="O29" s="7">
        <v>1</v>
      </c>
      <c r="P29" s="8" t="s">
        <v>26</v>
      </c>
      <c r="Q29" s="7">
        <f t="shared" si="4"/>
        <v>55</v>
      </c>
      <c r="R29" s="25">
        <f t="shared" si="0"/>
        <v>0.94</v>
      </c>
      <c r="S29" s="27">
        <f t="shared" si="5"/>
        <v>-20.355</v>
      </c>
      <c r="T29" s="28">
        <f t="shared" si="1"/>
        <v>34.644999999999996</v>
      </c>
      <c r="U29" s="29">
        <f t="shared" si="2"/>
        <v>0.40740740740740738</v>
      </c>
      <c r="V29" s="12">
        <f t="shared" si="3"/>
        <v>-0.37009090909090914</v>
      </c>
      <c r="W29">
        <f>COUNTIF($M$2:M29,1)</f>
        <v>11</v>
      </c>
      <c r="X29">
        <v>27</v>
      </c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.75" customHeight="1" x14ac:dyDescent="0.2">
      <c r="A30" s="3">
        <v>28</v>
      </c>
      <c r="B30" s="4">
        <v>45483</v>
      </c>
      <c r="C30" s="3" t="s">
        <v>122</v>
      </c>
      <c r="D30" s="3" t="s">
        <v>28</v>
      </c>
      <c r="E30" s="3">
        <v>1</v>
      </c>
      <c r="F30" s="3" t="s">
        <v>60</v>
      </c>
      <c r="G30" s="3" t="s">
        <v>67</v>
      </c>
      <c r="H30" s="3" t="s">
        <v>20</v>
      </c>
      <c r="I30" s="3" t="s">
        <v>23</v>
      </c>
      <c r="J30" s="3" t="s">
        <v>21</v>
      </c>
      <c r="K30" s="5" t="s">
        <v>34</v>
      </c>
      <c r="L30" s="23" t="s">
        <v>31</v>
      </c>
      <c r="M30" s="6" t="s">
        <v>25</v>
      </c>
      <c r="N30" s="7">
        <v>1.94</v>
      </c>
      <c r="O30" s="7">
        <v>3</v>
      </c>
      <c r="P30" s="8" t="s">
        <v>26</v>
      </c>
      <c r="Q30" s="7">
        <f t="shared" si="4"/>
        <v>58</v>
      </c>
      <c r="R30" s="26">
        <f t="shared" si="0"/>
        <v>-3</v>
      </c>
      <c r="S30" s="27">
        <f t="shared" si="5"/>
        <v>-23.355</v>
      </c>
      <c r="T30" s="28">
        <f t="shared" si="1"/>
        <v>34.644999999999996</v>
      </c>
      <c r="U30" s="29">
        <f t="shared" si="2"/>
        <v>0.39285714285714285</v>
      </c>
      <c r="V30" s="12">
        <f t="shared" si="3"/>
        <v>-0.40267241379310353</v>
      </c>
      <c r="W30">
        <f>COUNTIF($M$2:M30,1)</f>
        <v>11</v>
      </c>
      <c r="X30">
        <v>28</v>
      </c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29.25" customHeight="1" x14ac:dyDescent="0.2">
      <c r="A31" s="3">
        <v>29</v>
      </c>
      <c r="B31" s="4">
        <v>45484</v>
      </c>
      <c r="C31" s="3" t="s">
        <v>123</v>
      </c>
      <c r="D31" s="3" t="s">
        <v>28</v>
      </c>
      <c r="E31" s="3">
        <v>1</v>
      </c>
      <c r="F31" s="3" t="s">
        <v>62</v>
      </c>
      <c r="G31" s="3" t="s">
        <v>124</v>
      </c>
      <c r="H31" s="3" t="s">
        <v>20</v>
      </c>
      <c r="I31" s="3" t="s">
        <v>108</v>
      </c>
      <c r="J31" s="3" t="s">
        <v>21</v>
      </c>
      <c r="K31" s="5" t="s">
        <v>55</v>
      </c>
      <c r="L31" s="23" t="s">
        <v>125</v>
      </c>
      <c r="M31" s="6" t="s">
        <v>25</v>
      </c>
      <c r="N31" s="7">
        <v>2.5</v>
      </c>
      <c r="O31" s="7">
        <v>2</v>
      </c>
      <c r="P31" s="8" t="s">
        <v>26</v>
      </c>
      <c r="Q31" s="7">
        <f t="shared" si="4"/>
        <v>60</v>
      </c>
      <c r="R31" s="26">
        <f t="shared" si="0"/>
        <v>-2</v>
      </c>
      <c r="S31" s="27">
        <f t="shared" si="5"/>
        <v>-25.355</v>
      </c>
      <c r="T31" s="28">
        <f t="shared" si="1"/>
        <v>34.644999999999996</v>
      </c>
      <c r="U31" s="29">
        <f t="shared" si="2"/>
        <v>0.37931034482758619</v>
      </c>
      <c r="V31" s="12">
        <f t="shared" si="3"/>
        <v>-0.42258333333333342</v>
      </c>
      <c r="W31">
        <f>COUNTIF($M$2:M31,1)</f>
        <v>11</v>
      </c>
      <c r="X31">
        <v>29</v>
      </c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.75" customHeight="1" x14ac:dyDescent="0.2">
      <c r="A32" s="3">
        <v>30</v>
      </c>
      <c r="B32" s="4">
        <v>45484</v>
      </c>
      <c r="C32" s="3" t="s">
        <v>126</v>
      </c>
      <c r="D32" s="3" t="s">
        <v>28</v>
      </c>
      <c r="E32" s="3">
        <v>1</v>
      </c>
      <c r="F32" s="3" t="s">
        <v>83</v>
      </c>
      <c r="G32" s="3" t="s">
        <v>67</v>
      </c>
      <c r="H32" s="3" t="s">
        <v>20</v>
      </c>
      <c r="I32" s="3" t="s">
        <v>23</v>
      </c>
      <c r="J32" s="3" t="s">
        <v>21</v>
      </c>
      <c r="K32" s="13" t="s">
        <v>51</v>
      </c>
      <c r="L32" s="23"/>
      <c r="M32" s="6" t="s">
        <v>22</v>
      </c>
      <c r="N32" s="7">
        <v>1.9</v>
      </c>
      <c r="O32" s="7">
        <v>2</v>
      </c>
      <c r="P32" s="8" t="s">
        <v>26</v>
      </c>
      <c r="Q32" s="7">
        <f t="shared" si="4"/>
        <v>62</v>
      </c>
      <c r="R32" s="25">
        <f t="shared" si="0"/>
        <v>1.7999999999999998</v>
      </c>
      <c r="S32" s="27">
        <f t="shared" si="5"/>
        <v>-23.555</v>
      </c>
      <c r="T32" s="28">
        <f t="shared" si="1"/>
        <v>38.445</v>
      </c>
      <c r="U32" s="29">
        <f t="shared" si="2"/>
        <v>0.4</v>
      </c>
      <c r="V32" s="12">
        <f t="shared" si="3"/>
        <v>-0.3799193548387097</v>
      </c>
      <c r="W32">
        <f>COUNTIF($M$2:M32,1)</f>
        <v>12</v>
      </c>
      <c r="X32">
        <v>30</v>
      </c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8.75" customHeight="1" x14ac:dyDescent="0.2">
      <c r="A33" s="3">
        <v>31</v>
      </c>
      <c r="B33" s="4">
        <v>45484</v>
      </c>
      <c r="C33" s="3" t="s">
        <v>126</v>
      </c>
      <c r="D33" s="3" t="s">
        <v>28</v>
      </c>
      <c r="E33" s="3">
        <v>1</v>
      </c>
      <c r="F33" s="3" t="s">
        <v>42</v>
      </c>
      <c r="G33" s="3" t="s">
        <v>67</v>
      </c>
      <c r="H33" s="3" t="s">
        <v>20</v>
      </c>
      <c r="I33" s="3" t="s">
        <v>23</v>
      </c>
      <c r="J33" s="3" t="s">
        <v>21</v>
      </c>
      <c r="K33" s="30" t="s">
        <v>32</v>
      </c>
      <c r="L33" s="23"/>
      <c r="M33" s="6" t="s">
        <v>22</v>
      </c>
      <c r="N33" s="7">
        <v>1</v>
      </c>
      <c r="O33" s="7">
        <v>2</v>
      </c>
      <c r="P33" s="8" t="s">
        <v>26</v>
      </c>
      <c r="Q33" s="7">
        <f t="shared" si="4"/>
        <v>64</v>
      </c>
      <c r="R33" s="31">
        <f t="shared" si="0"/>
        <v>0</v>
      </c>
      <c r="S33" s="27">
        <f t="shared" si="5"/>
        <v>-23.555</v>
      </c>
      <c r="T33" s="28">
        <f t="shared" si="1"/>
        <v>40.445</v>
      </c>
      <c r="U33" s="29">
        <f t="shared" si="2"/>
        <v>0.41935483870967744</v>
      </c>
      <c r="V33" s="12">
        <f t="shared" si="3"/>
        <v>-0.368046875</v>
      </c>
      <c r="W33">
        <f>COUNTIF($M$2:M33,1)</f>
        <v>13</v>
      </c>
      <c r="X33">
        <v>31</v>
      </c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8.75" customHeight="1" x14ac:dyDescent="0.2">
      <c r="A34" s="3">
        <v>32</v>
      </c>
      <c r="B34" s="4">
        <v>45484</v>
      </c>
      <c r="C34" s="3" t="s">
        <v>127</v>
      </c>
      <c r="D34" s="3" t="s">
        <v>28</v>
      </c>
      <c r="E34" s="3">
        <v>1</v>
      </c>
      <c r="F34" s="3" t="s">
        <v>73</v>
      </c>
      <c r="G34" s="3" t="s">
        <v>67</v>
      </c>
      <c r="H34" s="3" t="s">
        <v>20</v>
      </c>
      <c r="I34" s="3" t="s">
        <v>128</v>
      </c>
      <c r="J34" s="3" t="s">
        <v>21</v>
      </c>
      <c r="K34" s="13" t="s">
        <v>52</v>
      </c>
      <c r="L34" s="23"/>
      <c r="M34" s="6" t="s">
        <v>22</v>
      </c>
      <c r="N34" s="7">
        <v>2.25</v>
      </c>
      <c r="O34" s="7">
        <v>1.5</v>
      </c>
      <c r="P34" s="8" t="s">
        <v>26</v>
      </c>
      <c r="Q34" s="7">
        <f t="shared" si="4"/>
        <v>65.5</v>
      </c>
      <c r="R34" s="25">
        <f t="shared" si="0"/>
        <v>1.875</v>
      </c>
      <c r="S34" s="27">
        <f t="shared" si="5"/>
        <v>-21.68</v>
      </c>
      <c r="T34" s="28">
        <f t="shared" si="1"/>
        <v>43.82</v>
      </c>
      <c r="U34" s="29">
        <f t="shared" si="2"/>
        <v>0.4375</v>
      </c>
      <c r="V34" s="12">
        <f t="shared" si="3"/>
        <v>-0.33099236641221375</v>
      </c>
      <c r="W34">
        <f>COUNTIF($M$2:M34,1)</f>
        <v>14</v>
      </c>
      <c r="X34">
        <v>32</v>
      </c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spans="1:246" ht="18.75" customHeight="1" x14ac:dyDescent="0.2">
      <c r="A35" s="3">
        <v>33</v>
      </c>
      <c r="B35" s="4">
        <v>45484</v>
      </c>
      <c r="C35" s="3" t="s">
        <v>126</v>
      </c>
      <c r="D35" s="3" t="s">
        <v>28</v>
      </c>
      <c r="E35" s="3">
        <v>1</v>
      </c>
      <c r="F35" s="3" t="s">
        <v>57</v>
      </c>
      <c r="G35" s="3" t="s">
        <v>67</v>
      </c>
      <c r="H35" s="3" t="s">
        <v>20</v>
      </c>
      <c r="I35" s="3" t="s">
        <v>23</v>
      </c>
      <c r="J35" s="3" t="s">
        <v>21</v>
      </c>
      <c r="K35" s="13" t="s">
        <v>32</v>
      </c>
      <c r="L35" s="23"/>
      <c r="M35" s="6" t="s">
        <v>22</v>
      </c>
      <c r="N35" s="7">
        <v>1.94</v>
      </c>
      <c r="O35" s="7">
        <v>1</v>
      </c>
      <c r="P35" s="8" t="s">
        <v>26</v>
      </c>
      <c r="Q35" s="7">
        <f t="shared" si="4"/>
        <v>66.5</v>
      </c>
      <c r="R35" s="25">
        <f t="shared" si="0"/>
        <v>0.94</v>
      </c>
      <c r="S35" s="27">
        <f t="shared" si="5"/>
        <v>-20.74</v>
      </c>
      <c r="T35" s="28">
        <f t="shared" si="1"/>
        <v>45.760000000000005</v>
      </c>
      <c r="U35" s="29">
        <f t="shared" si="2"/>
        <v>0.45454545454545453</v>
      </c>
      <c r="V35" s="12">
        <f t="shared" si="3"/>
        <v>-0.3118796992481202</v>
      </c>
      <c r="W35">
        <f>COUNTIF($M$2:M35,1)</f>
        <v>15</v>
      </c>
      <c r="X35">
        <v>33</v>
      </c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  <row r="36" spans="1:246" ht="18.75" customHeight="1" x14ac:dyDescent="0.2">
      <c r="A36" s="3">
        <v>34</v>
      </c>
      <c r="B36" s="4">
        <v>45485</v>
      </c>
      <c r="C36" s="3" t="s">
        <v>129</v>
      </c>
      <c r="D36" s="3" t="s">
        <v>28</v>
      </c>
      <c r="E36" s="3">
        <v>1</v>
      </c>
      <c r="F36" s="3" t="s">
        <v>59</v>
      </c>
      <c r="G36" s="3" t="s">
        <v>71</v>
      </c>
      <c r="H36" s="3" t="s">
        <v>20</v>
      </c>
      <c r="I36" s="3" t="s">
        <v>23</v>
      </c>
      <c r="J36" s="3" t="s">
        <v>21</v>
      </c>
      <c r="K36" s="30" t="s">
        <v>117</v>
      </c>
      <c r="L36" s="23" t="s">
        <v>130</v>
      </c>
      <c r="M36" s="6" t="s">
        <v>22</v>
      </c>
      <c r="N36" s="7">
        <v>1</v>
      </c>
      <c r="O36" s="7">
        <v>1.5</v>
      </c>
      <c r="P36" s="8" t="s">
        <v>26</v>
      </c>
      <c r="Q36" s="7">
        <f t="shared" si="4"/>
        <v>68</v>
      </c>
      <c r="R36" s="31">
        <f t="shared" si="0"/>
        <v>0</v>
      </c>
      <c r="S36" s="27">
        <f t="shared" si="5"/>
        <v>-20.74</v>
      </c>
      <c r="T36" s="28">
        <f t="shared" si="1"/>
        <v>47.260000000000005</v>
      </c>
      <c r="U36" s="29">
        <f t="shared" si="2"/>
        <v>0.47058823529411764</v>
      </c>
      <c r="V36" s="12">
        <f t="shared" si="3"/>
        <v>-0.30499999999999994</v>
      </c>
      <c r="W36">
        <f>COUNTIF($M$2:M36,1)</f>
        <v>16</v>
      </c>
      <c r="X36">
        <v>34</v>
      </c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</row>
    <row r="37" spans="1:246" ht="18.75" customHeight="1" x14ac:dyDescent="0.2">
      <c r="A37" s="3">
        <v>35</v>
      </c>
      <c r="B37" s="4">
        <v>45485</v>
      </c>
      <c r="C37" s="3" t="s">
        <v>131</v>
      </c>
      <c r="D37" s="3" t="s">
        <v>28</v>
      </c>
      <c r="E37" s="3">
        <v>1</v>
      </c>
      <c r="F37" s="3" t="s">
        <v>59</v>
      </c>
      <c r="G37" s="3" t="s">
        <v>74</v>
      </c>
      <c r="H37" s="3" t="s">
        <v>20</v>
      </c>
      <c r="I37" s="3" t="s">
        <v>23</v>
      </c>
      <c r="J37" s="3" t="s">
        <v>21</v>
      </c>
      <c r="K37" s="5" t="s">
        <v>29</v>
      </c>
      <c r="L37" s="23" t="s">
        <v>109</v>
      </c>
      <c r="M37" s="6" t="s">
        <v>25</v>
      </c>
      <c r="N37" s="7">
        <v>2</v>
      </c>
      <c r="O37" s="7">
        <v>1.5</v>
      </c>
      <c r="P37" s="8" t="s">
        <v>26</v>
      </c>
      <c r="Q37" s="7">
        <f t="shared" si="4"/>
        <v>69.5</v>
      </c>
      <c r="R37" s="26">
        <f t="shared" si="0"/>
        <v>-1.5</v>
      </c>
      <c r="S37" s="27">
        <f t="shared" si="5"/>
        <v>-22.24</v>
      </c>
      <c r="T37" s="28">
        <f t="shared" si="1"/>
        <v>47.260000000000005</v>
      </c>
      <c r="U37" s="29">
        <f t="shared" si="2"/>
        <v>0.45714285714285713</v>
      </c>
      <c r="V37" s="12">
        <f t="shared" si="3"/>
        <v>-0.31999999999999995</v>
      </c>
      <c r="W37">
        <f>COUNTIF($M$2:M37,1)</f>
        <v>16</v>
      </c>
      <c r="X37">
        <v>35</v>
      </c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</row>
    <row r="38" spans="1:246" ht="18.75" customHeight="1" x14ac:dyDescent="0.2">
      <c r="A38" s="3">
        <v>36</v>
      </c>
      <c r="B38" s="4">
        <v>45485</v>
      </c>
      <c r="C38" s="3" t="s">
        <v>132</v>
      </c>
      <c r="D38" s="3" t="s">
        <v>28</v>
      </c>
      <c r="E38" s="3">
        <v>1</v>
      </c>
      <c r="F38" s="3" t="s">
        <v>60</v>
      </c>
      <c r="G38" s="3" t="s">
        <v>71</v>
      </c>
      <c r="H38" s="3" t="s">
        <v>20</v>
      </c>
      <c r="I38" s="3" t="s">
        <v>23</v>
      </c>
      <c r="J38" s="3" t="s">
        <v>21</v>
      </c>
      <c r="K38" s="13" t="s">
        <v>29</v>
      </c>
      <c r="L38" s="23"/>
      <c r="M38" s="6" t="s">
        <v>22</v>
      </c>
      <c r="N38" s="7">
        <v>2</v>
      </c>
      <c r="O38" s="7">
        <v>1</v>
      </c>
      <c r="P38" s="8" t="s">
        <v>26</v>
      </c>
      <c r="Q38" s="7">
        <f t="shared" si="4"/>
        <v>70.5</v>
      </c>
      <c r="R38" s="25">
        <f t="shared" si="0"/>
        <v>1</v>
      </c>
      <c r="S38" s="27">
        <f t="shared" si="5"/>
        <v>-21.24</v>
      </c>
      <c r="T38" s="28">
        <f t="shared" si="1"/>
        <v>49.260000000000005</v>
      </c>
      <c r="U38" s="29">
        <f t="shared" si="2"/>
        <v>0.47222222222222221</v>
      </c>
      <c r="V38" s="12">
        <f t="shared" si="3"/>
        <v>-0.3012765957446808</v>
      </c>
      <c r="W38">
        <f>COUNTIF($M$2:M38,1)</f>
        <v>17</v>
      </c>
      <c r="X38">
        <v>36</v>
      </c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</row>
    <row r="39" spans="1:246" ht="18.75" customHeight="1" x14ac:dyDescent="0.2">
      <c r="A39" s="3">
        <v>37</v>
      </c>
      <c r="B39" s="4">
        <v>45485</v>
      </c>
      <c r="C39" s="3" t="s">
        <v>133</v>
      </c>
      <c r="D39" s="3" t="s">
        <v>28</v>
      </c>
      <c r="E39" s="3">
        <v>1</v>
      </c>
      <c r="F39" s="3" t="s">
        <v>79</v>
      </c>
      <c r="G39" s="3" t="s">
        <v>68</v>
      </c>
      <c r="H39" s="3" t="s">
        <v>20</v>
      </c>
      <c r="I39" s="3" t="s">
        <v>108</v>
      </c>
      <c r="J39" s="3" t="s">
        <v>21</v>
      </c>
      <c r="K39" s="30" t="s">
        <v>46</v>
      </c>
      <c r="L39" s="23" t="s">
        <v>134</v>
      </c>
      <c r="M39" s="6" t="s">
        <v>22</v>
      </c>
      <c r="N39" s="7">
        <v>1</v>
      </c>
      <c r="O39" s="7">
        <v>3</v>
      </c>
      <c r="P39" s="8" t="s">
        <v>26</v>
      </c>
      <c r="Q39" s="7">
        <f t="shared" si="4"/>
        <v>73.5</v>
      </c>
      <c r="R39" s="31">
        <f t="shared" si="0"/>
        <v>0</v>
      </c>
      <c r="S39" s="27">
        <f t="shared" si="5"/>
        <v>-21.24</v>
      </c>
      <c r="T39" s="28">
        <f t="shared" si="1"/>
        <v>52.260000000000005</v>
      </c>
      <c r="U39" s="29">
        <f t="shared" si="2"/>
        <v>0.48648648648648651</v>
      </c>
      <c r="V39" s="12">
        <f t="shared" si="3"/>
        <v>-0.28897959183673461</v>
      </c>
      <c r="W39">
        <f>COUNTIF($M$2:M39,1)</f>
        <v>18</v>
      </c>
      <c r="X39">
        <v>37</v>
      </c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</row>
    <row r="40" spans="1:246" ht="18.75" customHeight="1" x14ac:dyDescent="0.2">
      <c r="A40" s="3">
        <v>38</v>
      </c>
      <c r="B40" s="4">
        <v>45485</v>
      </c>
      <c r="C40" s="3" t="s">
        <v>135</v>
      </c>
      <c r="D40" s="3" t="s">
        <v>28</v>
      </c>
      <c r="E40" s="3">
        <v>1</v>
      </c>
      <c r="F40" s="3" t="s">
        <v>66</v>
      </c>
      <c r="G40" s="3" t="s">
        <v>68</v>
      </c>
      <c r="H40" s="3" t="s">
        <v>20</v>
      </c>
      <c r="I40" s="3" t="s">
        <v>23</v>
      </c>
      <c r="J40" s="3" t="s">
        <v>21</v>
      </c>
      <c r="K40" s="5" t="s">
        <v>75</v>
      </c>
      <c r="L40" s="23" t="s">
        <v>80</v>
      </c>
      <c r="M40" s="6" t="s">
        <v>25</v>
      </c>
      <c r="N40" s="7">
        <v>1.97</v>
      </c>
      <c r="O40" s="7">
        <v>2</v>
      </c>
      <c r="P40" s="8" t="s">
        <v>26</v>
      </c>
      <c r="Q40" s="7">
        <f t="shared" si="4"/>
        <v>75.5</v>
      </c>
      <c r="R40" s="26">
        <f t="shared" si="0"/>
        <v>-2</v>
      </c>
      <c r="S40" s="27">
        <f t="shared" si="5"/>
        <v>-23.24</v>
      </c>
      <c r="T40" s="28">
        <f t="shared" si="1"/>
        <v>52.260000000000005</v>
      </c>
      <c r="U40" s="29">
        <f t="shared" si="2"/>
        <v>0.47368421052631576</v>
      </c>
      <c r="V40" s="12">
        <f t="shared" si="3"/>
        <v>-0.30781456953642378</v>
      </c>
      <c r="W40">
        <f>COUNTIF($M$2:M40,1)</f>
        <v>18</v>
      </c>
      <c r="X40">
        <v>38</v>
      </c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</row>
    <row r="41" spans="1:246" ht="18.75" customHeight="1" x14ac:dyDescent="0.2">
      <c r="A41" s="3">
        <v>39</v>
      </c>
      <c r="B41" s="4">
        <v>45485</v>
      </c>
      <c r="C41" s="3" t="s">
        <v>136</v>
      </c>
      <c r="D41" s="3" t="s">
        <v>28</v>
      </c>
      <c r="E41" s="3">
        <v>1</v>
      </c>
      <c r="F41" s="3">
        <v>2</v>
      </c>
      <c r="G41" s="3" t="s">
        <v>68</v>
      </c>
      <c r="H41" s="3" t="s">
        <v>20</v>
      </c>
      <c r="I41" s="3" t="s">
        <v>23</v>
      </c>
      <c r="J41" s="3" t="s">
        <v>21</v>
      </c>
      <c r="K41" s="5" t="s">
        <v>38</v>
      </c>
      <c r="L41" s="23"/>
      <c r="M41" s="6" t="s">
        <v>25</v>
      </c>
      <c r="N41" s="7">
        <v>2.15</v>
      </c>
      <c r="O41" s="7">
        <v>2</v>
      </c>
      <c r="P41" s="8" t="s">
        <v>26</v>
      </c>
      <c r="Q41" s="7">
        <f t="shared" si="4"/>
        <v>77.5</v>
      </c>
      <c r="R41" s="26">
        <f t="shared" si="0"/>
        <v>-2</v>
      </c>
      <c r="S41" s="27">
        <f t="shared" si="5"/>
        <v>-25.24</v>
      </c>
      <c r="T41" s="28">
        <f t="shared" si="1"/>
        <v>52.260000000000005</v>
      </c>
      <c r="U41" s="29">
        <f t="shared" si="2"/>
        <v>0.46153846153846156</v>
      </c>
      <c r="V41" s="12">
        <f t="shared" si="3"/>
        <v>-0.32567741935483863</v>
      </c>
      <c r="W41">
        <f>COUNTIF($M$2:M41,1)</f>
        <v>18</v>
      </c>
      <c r="X41">
        <v>39</v>
      </c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</row>
    <row r="42" spans="1:246" ht="18.75" customHeight="1" x14ac:dyDescent="0.2">
      <c r="A42" s="3">
        <v>40</v>
      </c>
      <c r="B42" s="4">
        <v>45485</v>
      </c>
      <c r="C42" s="3" t="s">
        <v>137</v>
      </c>
      <c r="D42" s="3" t="s">
        <v>28</v>
      </c>
      <c r="E42" s="3">
        <v>1</v>
      </c>
      <c r="F42" s="3" t="s">
        <v>85</v>
      </c>
      <c r="G42" s="3" t="s">
        <v>68</v>
      </c>
      <c r="H42" s="3" t="s">
        <v>20</v>
      </c>
      <c r="I42" s="3" t="s">
        <v>23</v>
      </c>
      <c r="J42" s="3" t="s">
        <v>21</v>
      </c>
      <c r="K42" s="5" t="s">
        <v>29</v>
      </c>
      <c r="L42" s="23" t="s">
        <v>138</v>
      </c>
      <c r="M42" s="6" t="s">
        <v>25</v>
      </c>
      <c r="N42" s="7">
        <v>2.12</v>
      </c>
      <c r="O42" s="7">
        <v>2</v>
      </c>
      <c r="P42" s="8" t="s">
        <v>26</v>
      </c>
      <c r="Q42" s="7">
        <f t="shared" si="4"/>
        <v>79.5</v>
      </c>
      <c r="R42" s="26">
        <f t="shared" si="0"/>
        <v>-2</v>
      </c>
      <c r="S42" s="27">
        <f t="shared" si="5"/>
        <v>-27.24</v>
      </c>
      <c r="T42" s="28">
        <f t="shared" si="1"/>
        <v>52.260000000000005</v>
      </c>
      <c r="U42" s="29">
        <f t="shared" si="2"/>
        <v>0.45</v>
      </c>
      <c r="V42" s="12">
        <f t="shared" si="3"/>
        <v>-0.34264150943396221</v>
      </c>
      <c r="W42">
        <f>COUNTIF($M$2:M42,1)</f>
        <v>18</v>
      </c>
      <c r="X42">
        <v>40</v>
      </c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</row>
    <row r="43" spans="1:246" ht="18.75" customHeight="1" x14ac:dyDescent="0.2">
      <c r="A43" s="3">
        <v>41</v>
      </c>
      <c r="B43" s="4">
        <v>45485</v>
      </c>
      <c r="C43" s="3" t="s">
        <v>139</v>
      </c>
      <c r="D43" s="3" t="s">
        <v>28</v>
      </c>
      <c r="E43" s="3">
        <v>1</v>
      </c>
      <c r="F43" s="3" t="s">
        <v>83</v>
      </c>
      <c r="G43" s="3" t="s">
        <v>67</v>
      </c>
      <c r="H43" s="3" t="s">
        <v>20</v>
      </c>
      <c r="I43" s="3" t="s">
        <v>108</v>
      </c>
      <c r="J43" s="3" t="s">
        <v>21</v>
      </c>
      <c r="K43" s="13" t="s">
        <v>34</v>
      </c>
      <c r="L43" s="23"/>
      <c r="M43" s="6" t="s">
        <v>22</v>
      </c>
      <c r="N43" s="7">
        <v>2.25</v>
      </c>
      <c r="O43" s="7">
        <v>1.5</v>
      </c>
      <c r="P43" s="8" t="s">
        <v>26</v>
      </c>
      <c r="Q43" s="7">
        <f t="shared" si="4"/>
        <v>81</v>
      </c>
      <c r="R43" s="25">
        <f t="shared" si="0"/>
        <v>1.875</v>
      </c>
      <c r="S43" s="27">
        <f t="shared" si="5"/>
        <v>-25.364999999999998</v>
      </c>
      <c r="T43" s="28">
        <f t="shared" si="1"/>
        <v>55.635000000000005</v>
      </c>
      <c r="U43" s="29">
        <f t="shared" si="2"/>
        <v>0.46341463414634149</v>
      </c>
      <c r="V43" s="12">
        <f t="shared" si="3"/>
        <v>-0.31314814814814806</v>
      </c>
      <c r="W43">
        <f>COUNTIF($M$2:M43,1)</f>
        <v>19</v>
      </c>
      <c r="X43">
        <v>41</v>
      </c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</row>
    <row r="44" spans="1:246" ht="18.75" customHeight="1" x14ac:dyDescent="0.2">
      <c r="A44" s="3">
        <v>42</v>
      </c>
      <c r="B44" s="4">
        <v>45485</v>
      </c>
      <c r="C44" s="3" t="s">
        <v>139</v>
      </c>
      <c r="D44" s="3" t="s">
        <v>28</v>
      </c>
      <c r="E44" s="3">
        <v>1</v>
      </c>
      <c r="F44" s="3" t="s">
        <v>54</v>
      </c>
      <c r="G44" s="3" t="s">
        <v>67</v>
      </c>
      <c r="H44" s="3" t="s">
        <v>20</v>
      </c>
      <c r="I44" s="3" t="s">
        <v>108</v>
      </c>
      <c r="J44" s="3" t="s">
        <v>21</v>
      </c>
      <c r="K44" s="30" t="s">
        <v>32</v>
      </c>
      <c r="L44" s="23" t="s">
        <v>134</v>
      </c>
      <c r="M44" s="6" t="s">
        <v>22</v>
      </c>
      <c r="N44" s="7">
        <v>1</v>
      </c>
      <c r="O44" s="7">
        <v>2</v>
      </c>
      <c r="P44" s="8" t="s">
        <v>26</v>
      </c>
      <c r="Q44" s="7">
        <f t="shared" si="4"/>
        <v>83</v>
      </c>
      <c r="R44" s="31">
        <f t="shared" si="0"/>
        <v>0</v>
      </c>
      <c r="S44" s="27">
        <f t="shared" si="5"/>
        <v>-25.364999999999998</v>
      </c>
      <c r="T44" s="28">
        <f t="shared" si="1"/>
        <v>57.635000000000005</v>
      </c>
      <c r="U44" s="29">
        <f t="shared" si="2"/>
        <v>0.47619047619047616</v>
      </c>
      <c r="V44" s="12">
        <f t="shared" si="3"/>
        <v>-0.30560240963855417</v>
      </c>
      <c r="W44">
        <f>COUNTIF($M$2:M44,1)</f>
        <v>20</v>
      </c>
      <c r="X44">
        <v>42</v>
      </c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</row>
    <row r="45" spans="1:246" ht="18.75" customHeight="1" x14ac:dyDescent="0.2">
      <c r="A45" s="3">
        <v>43</v>
      </c>
      <c r="B45" s="4">
        <v>45485</v>
      </c>
      <c r="C45" s="3" t="s">
        <v>139</v>
      </c>
      <c r="D45" s="3" t="s">
        <v>28</v>
      </c>
      <c r="E45" s="3">
        <v>1</v>
      </c>
      <c r="F45" s="3" t="s">
        <v>56</v>
      </c>
      <c r="G45" s="3" t="s">
        <v>67</v>
      </c>
      <c r="H45" s="3" t="s">
        <v>20</v>
      </c>
      <c r="I45" s="3" t="s">
        <v>108</v>
      </c>
      <c r="J45" s="3" t="s">
        <v>21</v>
      </c>
      <c r="K45" s="5" t="s">
        <v>32</v>
      </c>
      <c r="L45" s="23" t="s">
        <v>109</v>
      </c>
      <c r="M45" s="6" t="s">
        <v>25</v>
      </c>
      <c r="N45" s="7">
        <v>2.2000000000000002</v>
      </c>
      <c r="O45" s="7">
        <v>2</v>
      </c>
      <c r="P45" s="8" t="s">
        <v>26</v>
      </c>
      <c r="Q45" s="7">
        <f t="shared" si="4"/>
        <v>85</v>
      </c>
      <c r="R45" s="26">
        <f t="shared" si="0"/>
        <v>-2</v>
      </c>
      <c r="S45" s="27">
        <f t="shared" si="5"/>
        <v>-27.364999999999998</v>
      </c>
      <c r="T45" s="28">
        <f t="shared" si="1"/>
        <v>57.635000000000005</v>
      </c>
      <c r="U45" s="29">
        <f t="shared" si="2"/>
        <v>0.46511627906976744</v>
      </c>
      <c r="V45" s="12">
        <f t="shared" si="3"/>
        <v>-0.32194117647058818</v>
      </c>
      <c r="W45">
        <f>COUNTIF($M$2:M45,1)</f>
        <v>20</v>
      </c>
      <c r="X45">
        <v>43</v>
      </c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</row>
    <row r="46" spans="1:246" ht="18.75" customHeight="1" x14ac:dyDescent="0.2">
      <c r="A46" s="3">
        <v>44</v>
      </c>
      <c r="B46" s="4">
        <v>45485</v>
      </c>
      <c r="C46" s="3" t="s">
        <v>139</v>
      </c>
      <c r="D46" s="3" t="s">
        <v>28</v>
      </c>
      <c r="E46" s="3">
        <v>1</v>
      </c>
      <c r="F46" s="3" t="s">
        <v>40</v>
      </c>
      <c r="G46" s="3" t="s">
        <v>67</v>
      </c>
      <c r="H46" s="3" t="s">
        <v>20</v>
      </c>
      <c r="I46" s="3" t="s">
        <v>108</v>
      </c>
      <c r="J46" s="3" t="s">
        <v>21</v>
      </c>
      <c r="K46" s="5" t="s">
        <v>32</v>
      </c>
      <c r="L46" s="23" t="s">
        <v>109</v>
      </c>
      <c r="M46" s="6" t="s">
        <v>25</v>
      </c>
      <c r="N46" s="7">
        <v>2.0499999999999998</v>
      </c>
      <c r="O46" s="7">
        <v>2</v>
      </c>
      <c r="P46" s="8" t="s">
        <v>26</v>
      </c>
      <c r="Q46" s="7">
        <f t="shared" si="4"/>
        <v>87</v>
      </c>
      <c r="R46" s="26">
        <f t="shared" si="0"/>
        <v>-2</v>
      </c>
      <c r="S46" s="27">
        <f t="shared" si="5"/>
        <v>-29.364999999999998</v>
      </c>
      <c r="T46" s="28">
        <f t="shared" si="1"/>
        <v>57.635000000000005</v>
      </c>
      <c r="U46" s="29">
        <f t="shared" si="2"/>
        <v>0.45454545454545453</v>
      </c>
      <c r="V46" s="12">
        <f t="shared" si="3"/>
        <v>-0.33752873563218383</v>
      </c>
      <c r="W46">
        <f>COUNTIF($M$2:M46,1)</f>
        <v>20</v>
      </c>
      <c r="X46">
        <v>44</v>
      </c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</row>
    <row r="47" spans="1:246" ht="18.75" customHeight="1" x14ac:dyDescent="0.2">
      <c r="A47" s="3">
        <v>45</v>
      </c>
      <c r="B47" s="4">
        <v>45486</v>
      </c>
      <c r="C47" s="3" t="s">
        <v>140</v>
      </c>
      <c r="D47" s="3" t="s">
        <v>28</v>
      </c>
      <c r="E47" s="3">
        <v>1</v>
      </c>
      <c r="F47" s="3" t="s">
        <v>30</v>
      </c>
      <c r="G47" s="3" t="s">
        <v>68</v>
      </c>
      <c r="H47" s="3" t="s">
        <v>20</v>
      </c>
      <c r="I47" s="3" t="s">
        <v>23</v>
      </c>
      <c r="J47" s="3" t="s">
        <v>24</v>
      </c>
      <c r="K47" s="13" t="s">
        <v>32</v>
      </c>
      <c r="L47" s="23"/>
      <c r="M47" s="6" t="s">
        <v>22</v>
      </c>
      <c r="N47" s="7">
        <v>2.02</v>
      </c>
      <c r="O47" s="7">
        <v>1.5</v>
      </c>
      <c r="P47" s="8" t="s">
        <v>26</v>
      </c>
      <c r="Q47" s="7">
        <f t="shared" si="4"/>
        <v>88.5</v>
      </c>
      <c r="R47" s="25">
        <f t="shared" si="0"/>
        <v>1.5300000000000002</v>
      </c>
      <c r="S47" s="27">
        <f t="shared" si="5"/>
        <v>-27.834999999999997</v>
      </c>
      <c r="T47" s="28">
        <f t="shared" si="1"/>
        <v>60.665000000000006</v>
      </c>
      <c r="U47" s="29">
        <f t="shared" si="2"/>
        <v>0.46666666666666667</v>
      </c>
      <c r="V47" s="12">
        <f t="shared" si="3"/>
        <v>-0.31451977401129938</v>
      </c>
      <c r="W47">
        <f>COUNTIF($M$2:M47,1)</f>
        <v>21</v>
      </c>
      <c r="X47">
        <v>45</v>
      </c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</row>
    <row r="48" spans="1:246" ht="18.75" customHeight="1" x14ac:dyDescent="0.2">
      <c r="A48" s="3">
        <v>46</v>
      </c>
      <c r="B48" s="4">
        <v>45486</v>
      </c>
      <c r="C48" s="3" t="s">
        <v>141</v>
      </c>
      <c r="D48" s="3" t="s">
        <v>28</v>
      </c>
      <c r="E48" s="3">
        <v>1</v>
      </c>
      <c r="F48" s="3" t="s">
        <v>142</v>
      </c>
      <c r="G48" s="3" t="s">
        <v>143</v>
      </c>
      <c r="H48" s="3" t="s">
        <v>20</v>
      </c>
      <c r="I48" s="3" t="s">
        <v>128</v>
      </c>
      <c r="J48" s="3" t="s">
        <v>21</v>
      </c>
      <c r="K48" s="13" t="s">
        <v>32</v>
      </c>
      <c r="L48" s="23"/>
      <c r="M48" s="6" t="s">
        <v>22</v>
      </c>
      <c r="N48" s="7">
        <v>2.0499999999999998</v>
      </c>
      <c r="O48" s="7">
        <v>2</v>
      </c>
      <c r="P48" s="8" t="s">
        <v>26</v>
      </c>
      <c r="Q48" s="7">
        <f t="shared" si="4"/>
        <v>90.5</v>
      </c>
      <c r="R48" s="25">
        <f t="shared" si="0"/>
        <v>2.0999999999999996</v>
      </c>
      <c r="S48" s="27">
        <f t="shared" si="5"/>
        <v>-25.734999999999999</v>
      </c>
      <c r="T48" s="28">
        <f t="shared" si="1"/>
        <v>64.765000000000001</v>
      </c>
      <c r="U48" s="29">
        <f t="shared" si="2"/>
        <v>0.47826086956521741</v>
      </c>
      <c r="V48" s="12">
        <f t="shared" si="3"/>
        <v>-0.28436464088397789</v>
      </c>
      <c r="W48">
        <f>COUNTIF($M$2:M48,1)</f>
        <v>22</v>
      </c>
      <c r="X48">
        <v>46</v>
      </c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</row>
    <row r="49" spans="1:246" ht="18.75" customHeight="1" x14ac:dyDescent="0.2">
      <c r="A49" s="3">
        <v>47</v>
      </c>
      <c r="B49" s="4">
        <v>45487</v>
      </c>
      <c r="C49" s="3" t="s">
        <v>144</v>
      </c>
      <c r="D49" s="3" t="s">
        <v>28</v>
      </c>
      <c r="E49" s="3">
        <v>1</v>
      </c>
      <c r="F49" s="3" t="s">
        <v>59</v>
      </c>
      <c r="G49" s="3" t="s">
        <v>68</v>
      </c>
      <c r="H49" s="3" t="s">
        <v>20</v>
      </c>
      <c r="I49" s="3" t="s">
        <v>23</v>
      </c>
      <c r="J49" s="3" t="s">
        <v>21</v>
      </c>
      <c r="K49" s="5" t="s">
        <v>39</v>
      </c>
      <c r="L49" s="23"/>
      <c r="M49" s="6" t="s">
        <v>25</v>
      </c>
      <c r="N49" s="7">
        <v>2.2000000000000002</v>
      </c>
      <c r="O49" s="7">
        <v>1.5</v>
      </c>
      <c r="P49" s="8" t="s">
        <v>26</v>
      </c>
      <c r="Q49" s="7">
        <f t="shared" si="4"/>
        <v>92</v>
      </c>
      <c r="R49" s="26">
        <f t="shared" si="0"/>
        <v>-1.5</v>
      </c>
      <c r="S49" s="27">
        <f t="shared" si="5"/>
        <v>-27.234999999999999</v>
      </c>
      <c r="T49" s="28">
        <f t="shared" si="1"/>
        <v>64.765000000000001</v>
      </c>
      <c r="U49" s="29">
        <f t="shared" si="2"/>
        <v>0.46808510638297873</v>
      </c>
      <c r="V49" s="12">
        <f t="shared" si="3"/>
        <v>-0.29603260869565218</v>
      </c>
      <c r="W49">
        <f>COUNTIF($M$2:M49,1)</f>
        <v>22</v>
      </c>
      <c r="X49">
        <v>47</v>
      </c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</row>
    <row r="50" spans="1:246" ht="18.75" customHeight="1" x14ac:dyDescent="0.2">
      <c r="A50" s="3">
        <v>48</v>
      </c>
      <c r="B50" s="4">
        <v>45487</v>
      </c>
      <c r="C50" s="3" t="s">
        <v>145</v>
      </c>
      <c r="D50" s="3" t="s">
        <v>28</v>
      </c>
      <c r="E50" s="3">
        <v>1</v>
      </c>
      <c r="F50" s="3" t="s">
        <v>50</v>
      </c>
      <c r="G50" s="3" t="s">
        <v>68</v>
      </c>
      <c r="H50" s="3" t="s">
        <v>20</v>
      </c>
      <c r="I50" s="3" t="s">
        <v>108</v>
      </c>
      <c r="J50" s="3" t="s">
        <v>21</v>
      </c>
      <c r="K50" s="5" t="s">
        <v>38</v>
      </c>
      <c r="L50" s="23" t="s">
        <v>80</v>
      </c>
      <c r="M50" s="6" t="s">
        <v>25</v>
      </c>
      <c r="N50" s="7">
        <v>1.83</v>
      </c>
      <c r="O50" s="7">
        <v>3</v>
      </c>
      <c r="P50" s="8" t="s">
        <v>26</v>
      </c>
      <c r="Q50" s="7">
        <f t="shared" si="4"/>
        <v>95</v>
      </c>
      <c r="R50" s="26">
        <f t="shared" si="0"/>
        <v>-3</v>
      </c>
      <c r="S50" s="27">
        <f t="shared" si="5"/>
        <v>-30.234999999999999</v>
      </c>
      <c r="T50" s="28">
        <f t="shared" si="1"/>
        <v>64.765000000000001</v>
      </c>
      <c r="U50" s="29">
        <f t="shared" si="2"/>
        <v>0.45833333333333331</v>
      </c>
      <c r="V50" s="12">
        <f t="shared" si="3"/>
        <v>-0.31826315789473686</v>
      </c>
      <c r="W50">
        <f>COUNTIF($M$2:M50,1)</f>
        <v>22</v>
      </c>
      <c r="X50">
        <v>48</v>
      </c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</row>
    <row r="51" spans="1:246" ht="18.75" customHeight="1" x14ac:dyDescent="0.2">
      <c r="A51" s="3">
        <v>49</v>
      </c>
      <c r="B51" s="4">
        <v>45487</v>
      </c>
      <c r="C51" s="3" t="s">
        <v>146</v>
      </c>
      <c r="D51" s="3" t="s">
        <v>28</v>
      </c>
      <c r="E51" s="3">
        <v>1</v>
      </c>
      <c r="F51" s="3" t="s">
        <v>36</v>
      </c>
      <c r="G51" s="3" t="s">
        <v>68</v>
      </c>
      <c r="H51" s="3" t="s">
        <v>20</v>
      </c>
      <c r="I51" s="3" t="s">
        <v>23</v>
      </c>
      <c r="J51" s="3" t="s">
        <v>21</v>
      </c>
      <c r="K51" s="30" t="s">
        <v>35</v>
      </c>
      <c r="L51" s="23" t="s">
        <v>134</v>
      </c>
      <c r="M51" s="6" t="s">
        <v>22</v>
      </c>
      <c r="N51" s="7">
        <v>1</v>
      </c>
      <c r="O51" s="7">
        <v>2</v>
      </c>
      <c r="P51" s="8" t="s">
        <v>26</v>
      </c>
      <c r="Q51" s="7">
        <f t="shared" si="4"/>
        <v>97</v>
      </c>
      <c r="R51" s="31">
        <f t="shared" si="0"/>
        <v>0</v>
      </c>
      <c r="S51" s="27">
        <f t="shared" si="5"/>
        <v>-30.234999999999999</v>
      </c>
      <c r="T51" s="28">
        <f t="shared" si="1"/>
        <v>66.765000000000001</v>
      </c>
      <c r="U51" s="29">
        <f t="shared" si="2"/>
        <v>0.46938775510204084</v>
      </c>
      <c r="V51" s="12">
        <f t="shared" si="3"/>
        <v>-0.31170103092783502</v>
      </c>
      <c r="W51">
        <f>COUNTIF($M$2:M51,1)</f>
        <v>23</v>
      </c>
      <c r="X51">
        <v>49</v>
      </c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</row>
    <row r="52" spans="1:246" ht="18.75" customHeight="1" x14ac:dyDescent="0.2">
      <c r="A52" s="3">
        <v>50</v>
      </c>
      <c r="B52" s="4">
        <v>45487</v>
      </c>
      <c r="C52" s="3" t="s">
        <v>147</v>
      </c>
      <c r="D52" s="3" t="s">
        <v>28</v>
      </c>
      <c r="E52" s="3">
        <v>1</v>
      </c>
      <c r="F52" s="3" t="s">
        <v>148</v>
      </c>
      <c r="G52" s="3" t="s">
        <v>68</v>
      </c>
      <c r="H52" s="3" t="s">
        <v>20</v>
      </c>
      <c r="I52" s="3" t="s">
        <v>108</v>
      </c>
      <c r="J52" s="3" t="s">
        <v>21</v>
      </c>
      <c r="K52" s="13" t="s">
        <v>149</v>
      </c>
      <c r="L52" s="23"/>
      <c r="M52" s="6" t="s">
        <v>22</v>
      </c>
      <c r="N52" s="7">
        <v>2.4</v>
      </c>
      <c r="O52" s="7">
        <v>1.5</v>
      </c>
      <c r="P52" s="8" t="s">
        <v>26</v>
      </c>
      <c r="Q52" s="7">
        <f t="shared" si="4"/>
        <v>98.5</v>
      </c>
      <c r="R52" s="25">
        <f t="shared" si="0"/>
        <v>2.0999999999999996</v>
      </c>
      <c r="S52" s="27">
        <f t="shared" si="5"/>
        <v>-28.134999999999998</v>
      </c>
      <c r="T52" s="28">
        <f t="shared" si="1"/>
        <v>70.365000000000009</v>
      </c>
      <c r="U52" s="29">
        <f t="shared" si="2"/>
        <v>0.48</v>
      </c>
      <c r="V52" s="12">
        <f t="shared" si="3"/>
        <v>-0.28563451776649734</v>
      </c>
      <c r="W52">
        <f>COUNTIF($M$2:M52,1)</f>
        <v>24</v>
      </c>
      <c r="X52">
        <v>50</v>
      </c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</row>
    <row r="53" spans="1:246" ht="18.75" customHeight="1" x14ac:dyDescent="0.2">
      <c r="A53" s="3">
        <v>51</v>
      </c>
      <c r="B53" s="4">
        <v>45487</v>
      </c>
      <c r="C53" s="3" t="s">
        <v>146</v>
      </c>
      <c r="D53" s="3" t="s">
        <v>28</v>
      </c>
      <c r="E53" s="3">
        <v>1</v>
      </c>
      <c r="F53" s="3" t="s">
        <v>57</v>
      </c>
      <c r="G53" s="3" t="s">
        <v>68</v>
      </c>
      <c r="H53" s="3" t="s">
        <v>20</v>
      </c>
      <c r="I53" s="3" t="s">
        <v>23</v>
      </c>
      <c r="J53" s="3" t="s">
        <v>21</v>
      </c>
      <c r="K53" s="13" t="s">
        <v>35</v>
      </c>
      <c r="L53" s="23"/>
      <c r="M53" s="6" t="s">
        <v>22</v>
      </c>
      <c r="N53" s="7">
        <v>2.11</v>
      </c>
      <c r="O53" s="7">
        <v>2</v>
      </c>
      <c r="P53" s="8" t="s">
        <v>26</v>
      </c>
      <c r="Q53" s="7">
        <f t="shared" si="4"/>
        <v>100.5</v>
      </c>
      <c r="R53" s="25">
        <f t="shared" si="0"/>
        <v>2.2199999999999998</v>
      </c>
      <c r="S53" s="27">
        <f t="shared" si="5"/>
        <v>-25.914999999999999</v>
      </c>
      <c r="T53" s="28">
        <f t="shared" si="1"/>
        <v>74.585000000000008</v>
      </c>
      <c r="U53" s="29">
        <f t="shared" si="2"/>
        <v>0.49019607843137253</v>
      </c>
      <c r="V53" s="12">
        <f t="shared" si="3"/>
        <v>-0.25786069651741284</v>
      </c>
      <c r="W53">
        <f>COUNTIF($M$2:M53,1)</f>
        <v>25</v>
      </c>
      <c r="X53">
        <v>51</v>
      </c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</row>
    <row r="54" spans="1:246" ht="16.5" customHeight="1" x14ac:dyDescent="0.2">
      <c r="A54" s="3">
        <v>52</v>
      </c>
      <c r="B54" s="4">
        <v>45489</v>
      </c>
      <c r="C54" s="3" t="s">
        <v>150</v>
      </c>
      <c r="D54" s="3" t="s">
        <v>28</v>
      </c>
      <c r="E54" s="3">
        <v>1</v>
      </c>
      <c r="F54" s="3" t="s">
        <v>57</v>
      </c>
      <c r="G54" s="3" t="s">
        <v>68</v>
      </c>
      <c r="H54" s="3" t="s">
        <v>20</v>
      </c>
      <c r="I54" s="3" t="s">
        <v>23</v>
      </c>
      <c r="J54" s="3" t="s">
        <v>21</v>
      </c>
      <c r="K54" s="30" t="s">
        <v>151</v>
      </c>
      <c r="L54" s="23" t="s">
        <v>134</v>
      </c>
      <c r="M54" s="6" t="s">
        <v>22</v>
      </c>
      <c r="N54" s="7">
        <v>1</v>
      </c>
      <c r="O54" s="7">
        <v>2</v>
      </c>
      <c r="P54" s="8" t="s">
        <v>26</v>
      </c>
      <c r="Q54" s="7">
        <f t="shared" si="4"/>
        <v>102.5</v>
      </c>
      <c r="R54" s="31">
        <f t="shared" si="0"/>
        <v>0</v>
      </c>
      <c r="S54" s="27">
        <f t="shared" si="5"/>
        <v>-25.914999999999999</v>
      </c>
      <c r="T54" s="28">
        <f t="shared" si="1"/>
        <v>76.585000000000008</v>
      </c>
      <c r="U54" s="29">
        <f t="shared" si="2"/>
        <v>0.5</v>
      </c>
      <c r="V54" s="12">
        <f t="shared" si="3"/>
        <v>-0.25282926829268287</v>
      </c>
      <c r="W54">
        <f>COUNTIF($M$2:M54,1)</f>
        <v>26</v>
      </c>
      <c r="X54">
        <v>52</v>
      </c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</row>
    <row r="55" spans="1:246" ht="16.5" customHeight="1" x14ac:dyDescent="0.2">
      <c r="A55" s="3">
        <v>53</v>
      </c>
      <c r="B55" s="4">
        <v>45489</v>
      </c>
      <c r="C55" s="3" t="s">
        <v>152</v>
      </c>
      <c r="D55" s="3" t="s">
        <v>28</v>
      </c>
      <c r="E55" s="3">
        <v>1</v>
      </c>
      <c r="F55" s="3" t="s">
        <v>42</v>
      </c>
      <c r="G55" s="3" t="s">
        <v>68</v>
      </c>
      <c r="H55" s="3" t="s">
        <v>20</v>
      </c>
      <c r="I55" s="3" t="s">
        <v>23</v>
      </c>
      <c r="J55" s="3" t="s">
        <v>21</v>
      </c>
      <c r="K55" s="30" t="s">
        <v>153</v>
      </c>
      <c r="L55" s="23"/>
      <c r="M55" s="6" t="s">
        <v>22</v>
      </c>
      <c r="N55" s="7">
        <v>1</v>
      </c>
      <c r="O55" s="7">
        <v>2</v>
      </c>
      <c r="P55" s="8" t="s">
        <v>26</v>
      </c>
      <c r="Q55" s="7">
        <f t="shared" si="4"/>
        <v>104.5</v>
      </c>
      <c r="R55" s="31">
        <f t="shared" si="0"/>
        <v>0</v>
      </c>
      <c r="S55" s="27">
        <f t="shared" si="5"/>
        <v>-25.914999999999999</v>
      </c>
      <c r="T55" s="28">
        <f t="shared" si="1"/>
        <v>78.585000000000008</v>
      </c>
      <c r="U55" s="29">
        <f t="shared" si="2"/>
        <v>0.50943396226415094</v>
      </c>
      <c r="V55" s="12">
        <f t="shared" si="3"/>
        <v>-0.24799043062200948</v>
      </c>
      <c r="W55">
        <f>COUNTIF($M$2:M55,1)</f>
        <v>27</v>
      </c>
      <c r="X55">
        <v>53</v>
      </c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</row>
    <row r="56" spans="1:246" ht="16.5" customHeight="1" x14ac:dyDescent="0.2">
      <c r="A56" s="3">
        <v>54</v>
      </c>
      <c r="B56" s="4">
        <v>45489</v>
      </c>
      <c r="C56" s="3" t="s">
        <v>150</v>
      </c>
      <c r="D56" s="3" t="s">
        <v>28</v>
      </c>
      <c r="E56" s="3">
        <v>1</v>
      </c>
      <c r="F56" s="3" t="s">
        <v>41</v>
      </c>
      <c r="G56" s="3" t="s">
        <v>68</v>
      </c>
      <c r="H56" s="3" t="s">
        <v>20</v>
      </c>
      <c r="I56" s="3" t="s">
        <v>23</v>
      </c>
      <c r="J56" s="3" t="s">
        <v>21</v>
      </c>
      <c r="K56" s="13" t="s">
        <v>151</v>
      </c>
      <c r="L56" s="23"/>
      <c r="M56" s="6" t="s">
        <v>22</v>
      </c>
      <c r="N56" s="7">
        <v>2</v>
      </c>
      <c r="O56" s="7">
        <v>2</v>
      </c>
      <c r="P56" s="8" t="s">
        <v>26</v>
      </c>
      <c r="Q56" s="7">
        <f t="shared" si="4"/>
        <v>106.5</v>
      </c>
      <c r="R56" s="25">
        <f t="shared" si="0"/>
        <v>2</v>
      </c>
      <c r="S56" s="27">
        <f t="shared" si="5"/>
        <v>-23.914999999999999</v>
      </c>
      <c r="T56" s="28">
        <f t="shared" si="1"/>
        <v>82.585000000000008</v>
      </c>
      <c r="U56" s="29">
        <f t="shared" si="2"/>
        <v>0.51851851851851849</v>
      </c>
      <c r="V56" s="12">
        <f t="shared" si="3"/>
        <v>-0.22455399061032857</v>
      </c>
      <c r="W56">
        <f>COUNTIF($M$2:M56,1)</f>
        <v>28</v>
      </c>
      <c r="X56">
        <v>54</v>
      </c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</row>
    <row r="57" spans="1:246" ht="16.5" customHeight="1" x14ac:dyDescent="0.2">
      <c r="A57" s="3">
        <v>55</v>
      </c>
      <c r="B57" s="4">
        <v>45489</v>
      </c>
      <c r="C57" s="3" t="s">
        <v>154</v>
      </c>
      <c r="D57" s="3" t="s">
        <v>28</v>
      </c>
      <c r="E57" s="3">
        <v>1</v>
      </c>
      <c r="F57" s="3" t="s">
        <v>114</v>
      </c>
      <c r="G57" s="3" t="s">
        <v>71</v>
      </c>
      <c r="H57" s="3" t="s">
        <v>20</v>
      </c>
      <c r="I57" s="3" t="s">
        <v>23</v>
      </c>
      <c r="J57" s="3" t="s">
        <v>21</v>
      </c>
      <c r="K57" s="13" t="s">
        <v>46</v>
      </c>
      <c r="L57" s="23"/>
      <c r="M57" s="6" t="s">
        <v>22</v>
      </c>
      <c r="N57" s="7">
        <v>2</v>
      </c>
      <c r="O57" s="7">
        <v>1.5</v>
      </c>
      <c r="P57" s="8" t="s">
        <v>26</v>
      </c>
      <c r="Q57" s="7">
        <f t="shared" si="4"/>
        <v>108</v>
      </c>
      <c r="R57" s="25">
        <f t="shared" si="0"/>
        <v>1.5</v>
      </c>
      <c r="S57" s="27">
        <f t="shared" si="5"/>
        <v>-22.414999999999999</v>
      </c>
      <c r="T57" s="28">
        <f t="shared" si="1"/>
        <v>85.585000000000008</v>
      </c>
      <c r="U57" s="29">
        <f t="shared" si="2"/>
        <v>0.52727272727272723</v>
      </c>
      <c r="V57" s="12">
        <f t="shared" si="3"/>
        <v>-0.20754629629629623</v>
      </c>
      <c r="W57">
        <f>COUNTIF($M$2:M57,1)</f>
        <v>29</v>
      </c>
      <c r="X57">
        <v>55</v>
      </c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</row>
    <row r="58" spans="1:246" ht="16.5" customHeight="1" x14ac:dyDescent="0.2">
      <c r="A58" s="3">
        <v>56</v>
      </c>
      <c r="B58" s="4">
        <v>45489</v>
      </c>
      <c r="C58" s="3" t="s">
        <v>150</v>
      </c>
      <c r="D58" s="3" t="s">
        <v>28</v>
      </c>
      <c r="E58" s="3">
        <v>1</v>
      </c>
      <c r="F58" s="3" t="s">
        <v>78</v>
      </c>
      <c r="G58" s="3" t="s">
        <v>68</v>
      </c>
      <c r="H58" s="3" t="s">
        <v>20</v>
      </c>
      <c r="I58" s="3" t="s">
        <v>23</v>
      </c>
      <c r="J58" s="3" t="s">
        <v>21</v>
      </c>
      <c r="K58" s="13" t="s">
        <v>151</v>
      </c>
      <c r="L58" s="23"/>
      <c r="M58" s="6" t="s">
        <v>22</v>
      </c>
      <c r="N58" s="7">
        <v>1.88</v>
      </c>
      <c r="O58" s="7">
        <v>3</v>
      </c>
      <c r="P58" s="8" t="s">
        <v>26</v>
      </c>
      <c r="Q58" s="7">
        <f t="shared" si="4"/>
        <v>111</v>
      </c>
      <c r="R58" s="25">
        <f t="shared" si="0"/>
        <v>2.6399999999999997</v>
      </c>
      <c r="S58" s="27">
        <f t="shared" si="5"/>
        <v>-19.774999999999999</v>
      </c>
      <c r="T58" s="28">
        <f t="shared" si="1"/>
        <v>91.224999999999994</v>
      </c>
      <c r="U58" s="29">
        <f t="shared" si="2"/>
        <v>0.5357142857142857</v>
      </c>
      <c r="V58" s="12">
        <f t="shared" si="3"/>
        <v>-0.17815315315315319</v>
      </c>
      <c r="W58">
        <f>COUNTIF($M$2:M58,1)</f>
        <v>30</v>
      </c>
      <c r="X58">
        <v>56</v>
      </c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</row>
    <row r="59" spans="1:246" ht="16.5" customHeight="1" x14ac:dyDescent="0.2">
      <c r="A59" s="3">
        <v>57</v>
      </c>
      <c r="B59" s="4">
        <v>45489</v>
      </c>
      <c r="C59" s="3" t="s">
        <v>150</v>
      </c>
      <c r="D59" s="3" t="s">
        <v>28</v>
      </c>
      <c r="E59" s="3">
        <v>1</v>
      </c>
      <c r="F59" s="3" t="s">
        <v>155</v>
      </c>
      <c r="G59" s="3" t="s">
        <v>68</v>
      </c>
      <c r="H59" s="3" t="s">
        <v>20</v>
      </c>
      <c r="I59" s="3" t="s">
        <v>23</v>
      </c>
      <c r="J59" s="3" t="s">
        <v>21</v>
      </c>
      <c r="K59" s="13" t="s">
        <v>151</v>
      </c>
      <c r="L59" s="23"/>
      <c r="M59" s="6" t="s">
        <v>22</v>
      </c>
      <c r="N59" s="7">
        <v>1.84</v>
      </c>
      <c r="O59" s="7">
        <v>3</v>
      </c>
      <c r="P59" s="8" t="s">
        <v>26</v>
      </c>
      <c r="Q59" s="7">
        <f t="shared" si="4"/>
        <v>114</v>
      </c>
      <c r="R59" s="25">
        <f t="shared" si="0"/>
        <v>2.5200000000000005</v>
      </c>
      <c r="S59" s="27">
        <f t="shared" si="5"/>
        <v>-17.254999999999999</v>
      </c>
      <c r="T59" s="28">
        <f t="shared" si="1"/>
        <v>96.745000000000005</v>
      </c>
      <c r="U59" s="29">
        <f t="shared" si="2"/>
        <v>0.54385964912280704</v>
      </c>
      <c r="V59" s="12">
        <f t="shared" si="3"/>
        <v>-0.15135964912280697</v>
      </c>
      <c r="W59">
        <f>COUNTIF($M$2:M59,1)</f>
        <v>31</v>
      </c>
      <c r="X59">
        <v>57</v>
      </c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</row>
    <row r="60" spans="1:246" ht="16.5" customHeight="1" x14ac:dyDescent="0.2">
      <c r="A60" s="3">
        <v>58</v>
      </c>
      <c r="B60" s="4">
        <v>45489</v>
      </c>
      <c r="C60" s="3" t="s">
        <v>150</v>
      </c>
      <c r="D60" s="3" t="s">
        <v>28</v>
      </c>
      <c r="E60" s="3">
        <v>1</v>
      </c>
      <c r="F60" s="3" t="s">
        <v>156</v>
      </c>
      <c r="G60" s="3" t="s">
        <v>68</v>
      </c>
      <c r="H60" s="3" t="s">
        <v>20</v>
      </c>
      <c r="I60" s="3" t="s">
        <v>23</v>
      </c>
      <c r="J60" s="3" t="s">
        <v>21</v>
      </c>
      <c r="K60" s="13" t="s">
        <v>151</v>
      </c>
      <c r="L60" s="23"/>
      <c r="M60" s="6" t="s">
        <v>22</v>
      </c>
      <c r="N60" s="7">
        <v>1.97</v>
      </c>
      <c r="O60" s="7">
        <v>3</v>
      </c>
      <c r="P60" s="8" t="s">
        <v>26</v>
      </c>
      <c r="Q60" s="7">
        <f t="shared" si="4"/>
        <v>117</v>
      </c>
      <c r="R60" s="25">
        <f t="shared" si="0"/>
        <v>2.91</v>
      </c>
      <c r="S60" s="27">
        <f t="shared" si="5"/>
        <v>-14.344999999999999</v>
      </c>
      <c r="T60" s="28">
        <f t="shared" si="1"/>
        <v>102.655</v>
      </c>
      <c r="U60" s="29">
        <f t="shared" si="2"/>
        <v>0.55172413793103448</v>
      </c>
      <c r="V60" s="12">
        <f t="shared" si="3"/>
        <v>-0.12260683760683759</v>
      </c>
      <c r="W60">
        <f>COUNTIF($M$2:M60,1)</f>
        <v>32</v>
      </c>
      <c r="X60">
        <v>58</v>
      </c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</row>
    <row r="61" spans="1:246" ht="16.5" customHeight="1" x14ac:dyDescent="0.2">
      <c r="A61" s="3">
        <v>59</v>
      </c>
      <c r="B61" s="4">
        <v>45489</v>
      </c>
      <c r="C61" s="3" t="s">
        <v>150</v>
      </c>
      <c r="D61" s="3" t="s">
        <v>28</v>
      </c>
      <c r="E61" s="3">
        <v>1</v>
      </c>
      <c r="F61" s="3" t="s">
        <v>157</v>
      </c>
      <c r="G61" s="3" t="s">
        <v>68</v>
      </c>
      <c r="H61" s="3" t="s">
        <v>20</v>
      </c>
      <c r="I61" s="3" t="s">
        <v>23</v>
      </c>
      <c r="J61" s="3" t="s">
        <v>21</v>
      </c>
      <c r="K61" s="13" t="s">
        <v>151</v>
      </c>
      <c r="L61" s="23"/>
      <c r="M61" s="6" t="s">
        <v>22</v>
      </c>
      <c r="N61" s="7">
        <v>1.9</v>
      </c>
      <c r="O61" s="7">
        <v>3</v>
      </c>
      <c r="P61" s="8" t="s">
        <v>26</v>
      </c>
      <c r="Q61" s="7">
        <f t="shared" si="4"/>
        <v>120</v>
      </c>
      <c r="R61" s="25">
        <f t="shared" si="0"/>
        <v>2.6999999999999993</v>
      </c>
      <c r="S61" s="27">
        <f t="shared" si="5"/>
        <v>-11.645</v>
      </c>
      <c r="T61" s="28">
        <f t="shared" si="1"/>
        <v>108.355</v>
      </c>
      <c r="U61" s="29">
        <f t="shared" si="2"/>
        <v>0.55932203389830504</v>
      </c>
      <c r="V61" s="12">
        <f t="shared" si="3"/>
        <v>-9.7041666666666637E-2</v>
      </c>
      <c r="W61">
        <f>COUNTIF($M$2:M61,1)</f>
        <v>33</v>
      </c>
      <c r="X61">
        <v>59</v>
      </c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</row>
    <row r="62" spans="1:246" ht="16.5" customHeight="1" x14ac:dyDescent="0.2">
      <c r="A62" s="3">
        <v>60</v>
      </c>
      <c r="B62" s="4">
        <v>45489</v>
      </c>
      <c r="C62" s="3" t="s">
        <v>158</v>
      </c>
      <c r="D62" s="3" t="s">
        <v>28</v>
      </c>
      <c r="E62" s="3">
        <v>1</v>
      </c>
      <c r="F62" s="3" t="s">
        <v>159</v>
      </c>
      <c r="G62" s="3" t="s">
        <v>68</v>
      </c>
      <c r="H62" s="3" t="s">
        <v>20</v>
      </c>
      <c r="I62" s="3" t="s">
        <v>128</v>
      </c>
      <c r="J62" s="3" t="s">
        <v>21</v>
      </c>
      <c r="K62" s="5" t="s">
        <v>39</v>
      </c>
      <c r="L62" s="23"/>
      <c r="M62" s="6" t="s">
        <v>25</v>
      </c>
      <c r="N62" s="7">
        <v>2.5299999999999998</v>
      </c>
      <c r="O62" s="7">
        <v>1</v>
      </c>
      <c r="P62" s="8" t="s">
        <v>26</v>
      </c>
      <c r="Q62" s="7">
        <f t="shared" si="4"/>
        <v>121</v>
      </c>
      <c r="R62" s="26">
        <f t="shared" si="0"/>
        <v>-1</v>
      </c>
      <c r="S62" s="27">
        <f t="shared" si="5"/>
        <v>-12.645</v>
      </c>
      <c r="T62" s="28">
        <f t="shared" si="1"/>
        <v>108.355</v>
      </c>
      <c r="U62" s="29">
        <f t="shared" si="2"/>
        <v>0.55000000000000004</v>
      </c>
      <c r="V62" s="12">
        <f t="shared" si="3"/>
        <v>-0.10450413223140492</v>
      </c>
      <c r="W62">
        <f>COUNTIF($M$2:M62,1)</f>
        <v>33</v>
      </c>
      <c r="X62">
        <v>60</v>
      </c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</row>
    <row r="63" spans="1:246" ht="16.5" customHeight="1" x14ac:dyDescent="0.2">
      <c r="A63" s="3">
        <v>61</v>
      </c>
      <c r="B63" s="4">
        <v>45489</v>
      </c>
      <c r="C63" s="3" t="s">
        <v>150</v>
      </c>
      <c r="D63" s="3" t="s">
        <v>28</v>
      </c>
      <c r="E63" s="3">
        <v>1</v>
      </c>
      <c r="F63" s="3" t="s">
        <v>160</v>
      </c>
      <c r="G63" s="3" t="s">
        <v>68</v>
      </c>
      <c r="H63" s="3" t="s">
        <v>20</v>
      </c>
      <c r="I63" s="3" t="s">
        <v>23</v>
      </c>
      <c r="J63" s="3" t="s">
        <v>21</v>
      </c>
      <c r="K63" s="13" t="s">
        <v>151</v>
      </c>
      <c r="L63" s="23"/>
      <c r="M63" s="6" t="s">
        <v>22</v>
      </c>
      <c r="N63" s="7">
        <v>1.9</v>
      </c>
      <c r="O63" s="7">
        <v>1</v>
      </c>
      <c r="P63" s="8" t="s">
        <v>26</v>
      </c>
      <c r="Q63" s="7">
        <f t="shared" si="4"/>
        <v>122</v>
      </c>
      <c r="R63" s="25">
        <f t="shared" si="0"/>
        <v>0.89999999999999991</v>
      </c>
      <c r="S63" s="27">
        <f t="shared" si="5"/>
        <v>-11.744999999999999</v>
      </c>
      <c r="T63" s="28">
        <f t="shared" si="1"/>
        <v>110.255</v>
      </c>
      <c r="U63" s="29">
        <f t="shared" si="2"/>
        <v>0.55737704918032782</v>
      </c>
      <c r="V63" s="12">
        <f t="shared" si="3"/>
        <v>-9.6270491803278721E-2</v>
      </c>
      <c r="W63">
        <f>COUNTIF($M$2:M63,1)</f>
        <v>34</v>
      </c>
      <c r="X63">
        <v>61</v>
      </c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</row>
    <row r="64" spans="1:246" ht="16.5" customHeight="1" x14ac:dyDescent="0.2">
      <c r="A64" s="3">
        <v>62</v>
      </c>
      <c r="B64" s="4">
        <v>45489</v>
      </c>
      <c r="C64" s="3" t="s">
        <v>161</v>
      </c>
      <c r="D64" s="3" t="s">
        <v>28</v>
      </c>
      <c r="E64" s="3">
        <v>1</v>
      </c>
      <c r="F64" s="3" t="s">
        <v>44</v>
      </c>
      <c r="G64" s="3" t="s">
        <v>67</v>
      </c>
      <c r="H64" s="3" t="s">
        <v>20</v>
      </c>
      <c r="I64" s="3" t="s">
        <v>23</v>
      </c>
      <c r="J64" s="3" t="s">
        <v>21</v>
      </c>
      <c r="K64" s="30" t="s">
        <v>51</v>
      </c>
      <c r="L64" s="23" t="s">
        <v>31</v>
      </c>
      <c r="M64" s="6" t="s">
        <v>22</v>
      </c>
      <c r="N64" s="7">
        <v>1</v>
      </c>
      <c r="O64" s="7">
        <v>2</v>
      </c>
      <c r="P64" s="8" t="s">
        <v>26</v>
      </c>
      <c r="Q64" s="7">
        <f t="shared" si="4"/>
        <v>124</v>
      </c>
      <c r="R64" s="31">
        <f t="shared" si="0"/>
        <v>0</v>
      </c>
      <c r="S64" s="27">
        <f t="shared" si="5"/>
        <v>-11.744999999999999</v>
      </c>
      <c r="T64" s="28">
        <f t="shared" si="1"/>
        <v>112.255</v>
      </c>
      <c r="U64" s="29">
        <f t="shared" si="2"/>
        <v>0.56451612903225812</v>
      </c>
      <c r="V64" s="12">
        <f t="shared" si="3"/>
        <v>-9.4717741935483907E-2</v>
      </c>
      <c r="W64">
        <f>COUNTIF($M$2:M64,1)</f>
        <v>35</v>
      </c>
      <c r="X64">
        <v>62</v>
      </c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</row>
    <row r="65" spans="1:246" ht="16.5" customHeight="1" x14ac:dyDescent="0.2">
      <c r="A65" s="3">
        <v>63</v>
      </c>
      <c r="B65" s="4">
        <v>45489</v>
      </c>
      <c r="C65" s="3" t="s">
        <v>162</v>
      </c>
      <c r="D65" s="3" t="s">
        <v>28</v>
      </c>
      <c r="E65" s="3">
        <v>1</v>
      </c>
      <c r="F65" s="3" t="s">
        <v>44</v>
      </c>
      <c r="G65" s="3" t="s">
        <v>67</v>
      </c>
      <c r="H65" s="3" t="s">
        <v>20</v>
      </c>
      <c r="I65" s="3" t="s">
        <v>23</v>
      </c>
      <c r="J65" s="3" t="s">
        <v>21</v>
      </c>
      <c r="K65" s="5" t="s">
        <v>27</v>
      </c>
      <c r="L65" s="23" t="s">
        <v>31</v>
      </c>
      <c r="M65" s="6" t="s">
        <v>25</v>
      </c>
      <c r="N65" s="7">
        <v>2</v>
      </c>
      <c r="O65" s="7">
        <v>2</v>
      </c>
      <c r="P65" s="8" t="s">
        <v>26</v>
      </c>
      <c r="Q65" s="7">
        <f t="shared" si="4"/>
        <v>126</v>
      </c>
      <c r="R65" s="26">
        <f t="shared" si="0"/>
        <v>-2</v>
      </c>
      <c r="S65" s="27">
        <f t="shared" si="5"/>
        <v>-13.744999999999999</v>
      </c>
      <c r="T65" s="28">
        <f t="shared" si="1"/>
        <v>112.255</v>
      </c>
      <c r="U65" s="29">
        <f t="shared" si="2"/>
        <v>0.55555555555555558</v>
      </c>
      <c r="V65" s="12">
        <f t="shared" si="3"/>
        <v>-0.10908730158730162</v>
      </c>
      <c r="W65">
        <f>COUNTIF($M$2:M65,1)</f>
        <v>35</v>
      </c>
      <c r="X65">
        <v>63</v>
      </c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</row>
    <row r="66" spans="1:246" ht="16.5" customHeight="1" x14ac:dyDescent="0.2">
      <c r="A66" s="3">
        <v>64</v>
      </c>
      <c r="B66" s="4">
        <v>45489</v>
      </c>
      <c r="C66" s="3" t="s">
        <v>163</v>
      </c>
      <c r="D66" s="3" t="s">
        <v>28</v>
      </c>
      <c r="E66" s="3">
        <v>1</v>
      </c>
      <c r="F66" s="3" t="s">
        <v>164</v>
      </c>
      <c r="G66" s="3" t="s">
        <v>165</v>
      </c>
      <c r="H66" s="3" t="s">
        <v>20</v>
      </c>
      <c r="I66" s="3" t="s">
        <v>23</v>
      </c>
      <c r="J66" s="3" t="s">
        <v>21</v>
      </c>
      <c r="K66" s="13" t="s">
        <v>166</v>
      </c>
      <c r="L66" s="23"/>
      <c r="M66" s="6" t="s">
        <v>22</v>
      </c>
      <c r="N66" s="7">
        <v>2.34</v>
      </c>
      <c r="O66" s="7">
        <v>2</v>
      </c>
      <c r="P66" s="8" t="s">
        <v>26</v>
      </c>
      <c r="Q66" s="7">
        <f t="shared" si="4"/>
        <v>128</v>
      </c>
      <c r="R66" s="25">
        <f t="shared" si="0"/>
        <v>2.6799999999999997</v>
      </c>
      <c r="S66" s="27">
        <f t="shared" si="5"/>
        <v>-11.065</v>
      </c>
      <c r="T66" s="28">
        <f t="shared" si="1"/>
        <v>116.935</v>
      </c>
      <c r="U66" s="29">
        <f t="shared" si="2"/>
        <v>0.5625</v>
      </c>
      <c r="V66" s="12">
        <f t="shared" si="3"/>
        <v>-8.6445312499999982E-2</v>
      </c>
      <c r="W66">
        <f>COUNTIF($M$2:M66,1)</f>
        <v>36</v>
      </c>
      <c r="X66">
        <v>64</v>
      </c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</row>
    <row r="67" spans="1:246" ht="16.5" customHeight="1" x14ac:dyDescent="0.2">
      <c r="A67" s="3">
        <v>65</v>
      </c>
      <c r="B67" s="4">
        <v>45490</v>
      </c>
      <c r="C67" s="3" t="s">
        <v>167</v>
      </c>
      <c r="D67" s="3" t="s">
        <v>28</v>
      </c>
      <c r="E67" s="3">
        <v>1</v>
      </c>
      <c r="F67" s="3" t="s">
        <v>168</v>
      </c>
      <c r="G67" s="3" t="s">
        <v>98</v>
      </c>
      <c r="H67" s="3" t="s">
        <v>20</v>
      </c>
      <c r="I67" s="3" t="s">
        <v>23</v>
      </c>
      <c r="J67" s="3" t="s">
        <v>21</v>
      </c>
      <c r="K67" s="5" t="s">
        <v>29</v>
      </c>
      <c r="L67" s="23" t="s">
        <v>31</v>
      </c>
      <c r="M67" s="6" t="s">
        <v>25</v>
      </c>
      <c r="N67" s="7">
        <v>1.87</v>
      </c>
      <c r="O67" s="7">
        <v>2</v>
      </c>
      <c r="P67" s="8" t="s">
        <v>26</v>
      </c>
      <c r="Q67" s="7">
        <f t="shared" si="4"/>
        <v>130</v>
      </c>
      <c r="R67" s="26">
        <f t="shared" ref="R67:R109" si="6">IF(AND(M67="1",P67="ja"),(O67*N67*0.95)-O67,IF(AND(M67="1",P67="nein"),O67*N67-O67,-O67))</f>
        <v>-2</v>
      </c>
      <c r="S67" s="27">
        <f t="shared" si="5"/>
        <v>-13.065</v>
      </c>
      <c r="T67" s="28">
        <f t="shared" ref="T67:T109" si="7">Q67+S67</f>
        <v>116.935</v>
      </c>
      <c r="U67" s="29">
        <f t="shared" ref="U67:U109" si="8">W67/X67</f>
        <v>0.55384615384615388</v>
      </c>
      <c r="V67" s="12">
        <f t="shared" ref="V67:V109" si="9">((T67-Q67)/Q67)*100%</f>
        <v>-0.10049999999999998</v>
      </c>
      <c r="W67">
        <f>COUNTIF($M$2:M67,1)</f>
        <v>36</v>
      </c>
      <c r="X67">
        <v>65</v>
      </c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</row>
    <row r="68" spans="1:246" ht="16.5" customHeight="1" x14ac:dyDescent="0.2">
      <c r="A68" s="3">
        <v>66</v>
      </c>
      <c r="B68" s="4">
        <v>45490</v>
      </c>
      <c r="C68" s="3" t="s">
        <v>169</v>
      </c>
      <c r="D68" s="3" t="s">
        <v>28</v>
      </c>
      <c r="E68" s="3">
        <v>1</v>
      </c>
      <c r="F68" s="3" t="s">
        <v>79</v>
      </c>
      <c r="G68" s="3" t="s">
        <v>170</v>
      </c>
      <c r="H68" s="3" t="s">
        <v>20</v>
      </c>
      <c r="I68" s="3" t="s">
        <v>128</v>
      </c>
      <c r="J68" s="3" t="s">
        <v>21</v>
      </c>
      <c r="K68" s="5" t="s">
        <v>29</v>
      </c>
      <c r="L68" s="23" t="s">
        <v>31</v>
      </c>
      <c r="M68" s="6" t="s">
        <v>25</v>
      </c>
      <c r="N68" s="7">
        <v>2.0499999999999998</v>
      </c>
      <c r="O68" s="7">
        <v>2</v>
      </c>
      <c r="P68" s="8" t="s">
        <v>26</v>
      </c>
      <c r="Q68" s="7">
        <f t="shared" ref="Q68:Q109" si="10">Q67+O68</f>
        <v>132</v>
      </c>
      <c r="R68" s="26">
        <f t="shared" si="6"/>
        <v>-2</v>
      </c>
      <c r="S68" s="27">
        <f t="shared" ref="S68:S109" si="11">S67+R68</f>
        <v>-15.065</v>
      </c>
      <c r="T68" s="28">
        <f t="shared" si="7"/>
        <v>116.935</v>
      </c>
      <c r="U68" s="29">
        <f t="shared" si="8"/>
        <v>0.54545454545454541</v>
      </c>
      <c r="V68" s="12">
        <f t="shared" si="9"/>
        <v>-0.11412878787878786</v>
      </c>
      <c r="W68">
        <f>COUNTIF($M$2:M68,1)</f>
        <v>36</v>
      </c>
      <c r="X68">
        <v>66</v>
      </c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</row>
    <row r="69" spans="1:246" ht="16.5" customHeight="1" x14ac:dyDescent="0.2">
      <c r="A69" s="3">
        <v>67</v>
      </c>
      <c r="B69" s="4">
        <v>45490</v>
      </c>
      <c r="C69" s="3" t="s">
        <v>171</v>
      </c>
      <c r="D69" s="3" t="s">
        <v>28</v>
      </c>
      <c r="E69" s="3">
        <v>1</v>
      </c>
      <c r="F69" s="3" t="s">
        <v>54</v>
      </c>
      <c r="G69" s="3" t="s">
        <v>68</v>
      </c>
      <c r="H69" s="3" t="s">
        <v>20</v>
      </c>
      <c r="I69" s="3" t="s">
        <v>108</v>
      </c>
      <c r="J69" s="3" t="s">
        <v>21</v>
      </c>
      <c r="K69" s="5" t="s">
        <v>34</v>
      </c>
      <c r="L69" s="23"/>
      <c r="M69" s="6" t="s">
        <v>25</v>
      </c>
      <c r="N69" s="7">
        <v>1.93</v>
      </c>
      <c r="O69" s="7">
        <v>3</v>
      </c>
      <c r="P69" s="8" t="s">
        <v>26</v>
      </c>
      <c r="Q69" s="7">
        <f t="shared" si="10"/>
        <v>135</v>
      </c>
      <c r="R69" s="26">
        <f t="shared" si="6"/>
        <v>-3</v>
      </c>
      <c r="S69" s="27">
        <f t="shared" si="11"/>
        <v>-18.064999999999998</v>
      </c>
      <c r="T69" s="28">
        <f t="shared" si="7"/>
        <v>116.935</v>
      </c>
      <c r="U69" s="29">
        <f t="shared" si="8"/>
        <v>0.53731343283582089</v>
      </c>
      <c r="V69" s="12">
        <f t="shared" si="9"/>
        <v>-0.1338148148148148</v>
      </c>
      <c r="W69">
        <f>COUNTIF($M$2:M69,1)</f>
        <v>36</v>
      </c>
      <c r="X69">
        <v>67</v>
      </c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</row>
    <row r="70" spans="1:246" ht="16.5" customHeight="1" x14ac:dyDescent="0.2">
      <c r="A70" s="3">
        <v>68</v>
      </c>
      <c r="B70" s="4">
        <v>45490</v>
      </c>
      <c r="C70" s="3" t="s">
        <v>172</v>
      </c>
      <c r="D70" s="3" t="s">
        <v>28</v>
      </c>
      <c r="E70" s="3">
        <v>1</v>
      </c>
      <c r="F70" s="3">
        <v>2</v>
      </c>
      <c r="G70" s="3" t="s">
        <v>173</v>
      </c>
      <c r="H70" s="3" t="s">
        <v>20</v>
      </c>
      <c r="I70" s="3" t="s">
        <v>23</v>
      </c>
      <c r="J70" s="3" t="s">
        <v>21</v>
      </c>
      <c r="K70" s="5" t="s">
        <v>39</v>
      </c>
      <c r="L70" s="23"/>
      <c r="M70" s="6" t="s">
        <v>25</v>
      </c>
      <c r="N70" s="7">
        <v>3</v>
      </c>
      <c r="O70" s="7">
        <v>2</v>
      </c>
      <c r="P70" s="8" t="s">
        <v>26</v>
      </c>
      <c r="Q70" s="7">
        <f t="shared" si="10"/>
        <v>137</v>
      </c>
      <c r="R70" s="26">
        <f t="shared" si="6"/>
        <v>-2</v>
      </c>
      <c r="S70" s="27">
        <f t="shared" si="11"/>
        <v>-20.064999999999998</v>
      </c>
      <c r="T70" s="28">
        <f t="shared" si="7"/>
        <v>116.935</v>
      </c>
      <c r="U70" s="29">
        <f t="shared" si="8"/>
        <v>0.52941176470588236</v>
      </c>
      <c r="V70" s="12">
        <f t="shared" si="9"/>
        <v>-0.14645985401459852</v>
      </c>
      <c r="W70">
        <f>COUNTIF($M$2:M70,1)</f>
        <v>36</v>
      </c>
      <c r="X70">
        <v>68</v>
      </c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</row>
    <row r="71" spans="1:246" ht="16.5" customHeight="1" x14ac:dyDescent="0.2">
      <c r="A71" s="3">
        <v>69</v>
      </c>
      <c r="B71" s="4">
        <v>45490</v>
      </c>
      <c r="C71" s="3" t="s">
        <v>174</v>
      </c>
      <c r="D71" s="3" t="s">
        <v>28</v>
      </c>
      <c r="E71" s="3">
        <v>1</v>
      </c>
      <c r="F71" s="3" t="s">
        <v>54</v>
      </c>
      <c r="G71" s="3" t="s">
        <v>68</v>
      </c>
      <c r="H71" s="3" t="s">
        <v>20</v>
      </c>
      <c r="I71" s="3" t="s">
        <v>23</v>
      </c>
      <c r="J71" s="3" t="s">
        <v>21</v>
      </c>
      <c r="K71" s="5" t="s">
        <v>39</v>
      </c>
      <c r="L71" s="23" t="s">
        <v>109</v>
      </c>
      <c r="M71" s="6" t="s">
        <v>25</v>
      </c>
      <c r="N71" s="7">
        <v>1.94</v>
      </c>
      <c r="O71" s="7">
        <v>3</v>
      </c>
      <c r="P71" s="8" t="s">
        <v>26</v>
      </c>
      <c r="Q71" s="7">
        <f t="shared" si="10"/>
        <v>140</v>
      </c>
      <c r="R71" s="26">
        <f t="shared" si="6"/>
        <v>-3</v>
      </c>
      <c r="S71" s="27">
        <f t="shared" si="11"/>
        <v>-23.064999999999998</v>
      </c>
      <c r="T71" s="28">
        <f t="shared" si="7"/>
        <v>116.935</v>
      </c>
      <c r="U71" s="29">
        <f t="shared" si="8"/>
        <v>0.52173913043478259</v>
      </c>
      <c r="V71" s="12">
        <f t="shared" si="9"/>
        <v>-0.16474999999999998</v>
      </c>
      <c r="W71">
        <f>COUNTIF($M$2:M71,1)</f>
        <v>36</v>
      </c>
      <c r="X71">
        <v>69</v>
      </c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</row>
    <row r="72" spans="1:246" ht="16.5" customHeight="1" x14ac:dyDescent="0.2">
      <c r="A72" s="3">
        <v>70</v>
      </c>
      <c r="B72" s="4">
        <v>45490</v>
      </c>
      <c r="C72" s="3" t="s">
        <v>174</v>
      </c>
      <c r="D72" s="3" t="s">
        <v>28</v>
      </c>
      <c r="E72" s="3">
        <v>1</v>
      </c>
      <c r="F72" s="3" t="s">
        <v>56</v>
      </c>
      <c r="G72" s="3" t="s">
        <v>68</v>
      </c>
      <c r="H72" s="3" t="s">
        <v>20</v>
      </c>
      <c r="I72" s="3" t="s">
        <v>23</v>
      </c>
      <c r="J72" s="3" t="s">
        <v>21</v>
      </c>
      <c r="K72" s="5" t="s">
        <v>39</v>
      </c>
      <c r="L72" s="23" t="s">
        <v>109</v>
      </c>
      <c r="M72" s="6" t="s">
        <v>25</v>
      </c>
      <c r="N72" s="7">
        <v>2.9</v>
      </c>
      <c r="O72" s="7">
        <v>1.5</v>
      </c>
      <c r="P72" s="8" t="s">
        <v>26</v>
      </c>
      <c r="Q72" s="7">
        <f t="shared" si="10"/>
        <v>141.5</v>
      </c>
      <c r="R72" s="26">
        <f t="shared" si="6"/>
        <v>-1.5</v>
      </c>
      <c r="S72" s="27">
        <f t="shared" si="11"/>
        <v>-24.564999999999998</v>
      </c>
      <c r="T72" s="28">
        <f t="shared" si="7"/>
        <v>116.935</v>
      </c>
      <c r="U72" s="29">
        <f t="shared" si="8"/>
        <v>0.51428571428571423</v>
      </c>
      <c r="V72" s="12">
        <f t="shared" si="9"/>
        <v>-0.17360424028268551</v>
      </c>
      <c r="W72">
        <f>COUNTIF($M$2:M72,1)</f>
        <v>36</v>
      </c>
      <c r="X72">
        <v>70</v>
      </c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</row>
    <row r="73" spans="1:246" ht="16.5" customHeight="1" x14ac:dyDescent="0.2">
      <c r="A73" s="3">
        <v>71</v>
      </c>
      <c r="B73" s="4">
        <v>45491</v>
      </c>
      <c r="C73" s="3" t="s">
        <v>175</v>
      </c>
      <c r="D73" s="3" t="s">
        <v>28</v>
      </c>
      <c r="E73" s="3">
        <v>1</v>
      </c>
      <c r="F73" s="3" t="s">
        <v>176</v>
      </c>
      <c r="G73" s="3" t="s">
        <v>71</v>
      </c>
      <c r="H73" s="3" t="s">
        <v>20</v>
      </c>
      <c r="I73" s="3" t="s">
        <v>23</v>
      </c>
      <c r="J73" s="3" t="s">
        <v>21</v>
      </c>
      <c r="K73" s="13" t="s">
        <v>82</v>
      </c>
      <c r="L73" s="23"/>
      <c r="M73" s="6" t="s">
        <v>22</v>
      </c>
      <c r="N73" s="7">
        <v>1.94</v>
      </c>
      <c r="O73" s="7">
        <v>2</v>
      </c>
      <c r="P73" s="8" t="s">
        <v>26</v>
      </c>
      <c r="Q73" s="7">
        <f t="shared" si="10"/>
        <v>143.5</v>
      </c>
      <c r="R73" s="25">
        <f t="shared" si="6"/>
        <v>1.88</v>
      </c>
      <c r="S73" s="27">
        <f t="shared" si="11"/>
        <v>-22.684999999999999</v>
      </c>
      <c r="T73" s="28">
        <f t="shared" si="7"/>
        <v>120.815</v>
      </c>
      <c r="U73" s="29">
        <f t="shared" si="8"/>
        <v>0.52112676056338025</v>
      </c>
      <c r="V73" s="12">
        <f t="shared" si="9"/>
        <v>-0.1580836236933798</v>
      </c>
      <c r="W73">
        <f>COUNTIF($M$2:M73,1)</f>
        <v>37</v>
      </c>
      <c r="X73">
        <v>71</v>
      </c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</row>
    <row r="74" spans="1:246" ht="16.5" customHeight="1" x14ac:dyDescent="0.2">
      <c r="A74" s="3">
        <v>72</v>
      </c>
      <c r="B74" s="4">
        <v>45491</v>
      </c>
      <c r="C74" s="3" t="s">
        <v>175</v>
      </c>
      <c r="D74" s="3" t="s">
        <v>28</v>
      </c>
      <c r="E74" s="3">
        <v>1</v>
      </c>
      <c r="F74" s="3" t="s">
        <v>177</v>
      </c>
      <c r="G74" s="3" t="s">
        <v>71</v>
      </c>
      <c r="H74" s="3" t="s">
        <v>20</v>
      </c>
      <c r="I74" s="3" t="s">
        <v>23</v>
      </c>
      <c r="J74" s="3" t="s">
        <v>21</v>
      </c>
      <c r="K74" s="13" t="s">
        <v>82</v>
      </c>
      <c r="L74" s="23"/>
      <c r="M74" s="6" t="s">
        <v>22</v>
      </c>
      <c r="N74" s="7">
        <v>1.94</v>
      </c>
      <c r="O74" s="7">
        <v>1.5</v>
      </c>
      <c r="P74" s="8" t="s">
        <v>26</v>
      </c>
      <c r="Q74" s="7">
        <f t="shared" si="10"/>
        <v>145</v>
      </c>
      <c r="R74" s="25">
        <f t="shared" si="6"/>
        <v>1.4100000000000001</v>
      </c>
      <c r="S74" s="27">
        <f t="shared" si="11"/>
        <v>-21.274999999999999</v>
      </c>
      <c r="T74" s="28">
        <f t="shared" si="7"/>
        <v>123.72499999999999</v>
      </c>
      <c r="U74" s="29">
        <f t="shared" si="8"/>
        <v>0.52777777777777779</v>
      </c>
      <c r="V74" s="12">
        <f t="shared" si="9"/>
        <v>-0.14672413793103453</v>
      </c>
      <c r="W74">
        <f>COUNTIF($M$2:M74,1)</f>
        <v>38</v>
      </c>
      <c r="X74">
        <v>72</v>
      </c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</row>
    <row r="75" spans="1:246" ht="16.5" customHeight="1" x14ac:dyDescent="0.2">
      <c r="A75" s="3">
        <v>73</v>
      </c>
      <c r="B75" s="4">
        <v>45491</v>
      </c>
      <c r="C75" s="3" t="s">
        <v>178</v>
      </c>
      <c r="D75" s="3" t="s">
        <v>28</v>
      </c>
      <c r="E75" s="3">
        <v>1</v>
      </c>
      <c r="F75" s="3" t="s">
        <v>179</v>
      </c>
      <c r="G75" s="3" t="s">
        <v>68</v>
      </c>
      <c r="H75" s="3" t="s">
        <v>20</v>
      </c>
      <c r="I75" s="3" t="s">
        <v>23</v>
      </c>
      <c r="J75" s="3" t="s">
        <v>21</v>
      </c>
      <c r="K75" s="5" t="s">
        <v>180</v>
      </c>
      <c r="L75" s="23" t="s">
        <v>80</v>
      </c>
      <c r="M75" s="6" t="s">
        <v>25</v>
      </c>
      <c r="N75" s="7">
        <v>1.84</v>
      </c>
      <c r="O75" s="7">
        <v>2</v>
      </c>
      <c r="P75" s="8" t="s">
        <v>26</v>
      </c>
      <c r="Q75" s="7">
        <f t="shared" si="10"/>
        <v>147</v>
      </c>
      <c r="R75" s="26">
        <f t="shared" si="6"/>
        <v>-2</v>
      </c>
      <c r="S75" s="27">
        <f t="shared" si="11"/>
        <v>-23.274999999999999</v>
      </c>
      <c r="T75" s="28">
        <f t="shared" si="7"/>
        <v>123.72499999999999</v>
      </c>
      <c r="U75" s="29">
        <f t="shared" si="8"/>
        <v>0.52054794520547942</v>
      </c>
      <c r="V75" s="12">
        <f t="shared" si="9"/>
        <v>-0.15833333333333338</v>
      </c>
      <c r="W75">
        <f>COUNTIF($M$2:M75,1)</f>
        <v>38</v>
      </c>
      <c r="X75">
        <v>73</v>
      </c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</row>
    <row r="76" spans="1:246" ht="16.5" customHeight="1" x14ac:dyDescent="0.2">
      <c r="A76" s="3">
        <v>74</v>
      </c>
      <c r="B76" s="4">
        <v>45491</v>
      </c>
      <c r="C76" s="3" t="s">
        <v>181</v>
      </c>
      <c r="D76" s="3" t="s">
        <v>28</v>
      </c>
      <c r="E76" s="3">
        <v>1</v>
      </c>
      <c r="F76" s="3" t="s">
        <v>168</v>
      </c>
      <c r="G76" s="3" t="s">
        <v>182</v>
      </c>
      <c r="H76" s="3" t="s">
        <v>20</v>
      </c>
      <c r="I76" s="3" t="s">
        <v>23</v>
      </c>
      <c r="J76" s="3" t="s">
        <v>21</v>
      </c>
      <c r="K76" s="5" t="s">
        <v>39</v>
      </c>
      <c r="L76" s="23" t="s">
        <v>31</v>
      </c>
      <c r="M76" s="6" t="s">
        <v>25</v>
      </c>
      <c r="N76" s="7">
        <v>2.1</v>
      </c>
      <c r="O76" s="7">
        <v>2</v>
      </c>
      <c r="P76" s="8" t="s">
        <v>26</v>
      </c>
      <c r="Q76" s="7">
        <f t="shared" si="10"/>
        <v>149</v>
      </c>
      <c r="R76" s="26">
        <f t="shared" si="6"/>
        <v>-2</v>
      </c>
      <c r="S76" s="27">
        <f t="shared" si="11"/>
        <v>-25.274999999999999</v>
      </c>
      <c r="T76" s="28">
        <f t="shared" si="7"/>
        <v>123.72499999999999</v>
      </c>
      <c r="U76" s="29">
        <f t="shared" si="8"/>
        <v>0.51351351351351349</v>
      </c>
      <c r="V76" s="12">
        <f t="shared" si="9"/>
        <v>-0.16963087248322151</v>
      </c>
      <c r="W76">
        <f>COUNTIF($M$2:M76,1)</f>
        <v>38</v>
      </c>
      <c r="X76">
        <v>74</v>
      </c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</row>
    <row r="77" spans="1:246" ht="16.5" customHeight="1" x14ac:dyDescent="0.2">
      <c r="A77" s="3">
        <v>75</v>
      </c>
      <c r="B77" s="4">
        <v>45493</v>
      </c>
      <c r="C77" s="3" t="s">
        <v>183</v>
      </c>
      <c r="D77" s="3" t="s">
        <v>28</v>
      </c>
      <c r="E77" s="3">
        <v>1</v>
      </c>
      <c r="F77" s="3" t="s">
        <v>179</v>
      </c>
      <c r="G77" s="3" t="s">
        <v>184</v>
      </c>
      <c r="H77" s="3" t="s">
        <v>20</v>
      </c>
      <c r="I77" s="3" t="s">
        <v>23</v>
      </c>
      <c r="J77" s="3" t="s">
        <v>21</v>
      </c>
      <c r="K77" s="30" t="s">
        <v>49</v>
      </c>
      <c r="L77" s="23"/>
      <c r="M77" s="6" t="s">
        <v>22</v>
      </c>
      <c r="N77" s="7">
        <v>1</v>
      </c>
      <c r="O77" s="7">
        <v>2</v>
      </c>
      <c r="P77" s="8" t="s">
        <v>26</v>
      </c>
      <c r="Q77" s="7">
        <f t="shared" si="10"/>
        <v>151</v>
      </c>
      <c r="R77" s="31">
        <f t="shared" si="6"/>
        <v>0</v>
      </c>
      <c r="S77" s="27">
        <f t="shared" si="11"/>
        <v>-25.274999999999999</v>
      </c>
      <c r="T77" s="28">
        <f t="shared" si="7"/>
        <v>125.72499999999999</v>
      </c>
      <c r="U77" s="29">
        <f t="shared" si="8"/>
        <v>0.52</v>
      </c>
      <c r="V77" s="12">
        <f t="shared" si="9"/>
        <v>-0.16738410596026493</v>
      </c>
      <c r="W77">
        <f>COUNTIF($M$2:M77,1)</f>
        <v>39</v>
      </c>
      <c r="X77">
        <v>75</v>
      </c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</row>
    <row r="78" spans="1:246" ht="16.5" customHeight="1" x14ac:dyDescent="0.2">
      <c r="A78" s="3">
        <v>76</v>
      </c>
      <c r="B78" s="4">
        <v>45493</v>
      </c>
      <c r="C78" s="3" t="s">
        <v>185</v>
      </c>
      <c r="D78" s="3" t="s">
        <v>28</v>
      </c>
      <c r="E78" s="3">
        <v>1</v>
      </c>
      <c r="F78" s="3">
        <v>2</v>
      </c>
      <c r="G78" s="3" t="s">
        <v>68</v>
      </c>
      <c r="H78" s="3" t="s">
        <v>20</v>
      </c>
      <c r="I78" s="3" t="s">
        <v>23</v>
      </c>
      <c r="J78" s="3" t="s">
        <v>21</v>
      </c>
      <c r="K78" s="13" t="s">
        <v>51</v>
      </c>
      <c r="L78" s="23"/>
      <c r="M78" s="6" t="s">
        <v>22</v>
      </c>
      <c r="N78" s="7">
        <v>2.0499999999999998</v>
      </c>
      <c r="O78" s="7">
        <v>2</v>
      </c>
      <c r="P78" s="8" t="s">
        <v>26</v>
      </c>
      <c r="Q78" s="7">
        <f t="shared" si="10"/>
        <v>153</v>
      </c>
      <c r="R78" s="25">
        <f t="shared" si="6"/>
        <v>2.0999999999999996</v>
      </c>
      <c r="S78" s="27">
        <f t="shared" si="11"/>
        <v>-23.174999999999997</v>
      </c>
      <c r="T78" s="28">
        <f t="shared" si="7"/>
        <v>129.82499999999999</v>
      </c>
      <c r="U78" s="29">
        <f t="shared" si="8"/>
        <v>0.52631578947368418</v>
      </c>
      <c r="V78" s="12">
        <f t="shared" si="9"/>
        <v>-0.15147058823529419</v>
      </c>
      <c r="W78">
        <f>COUNTIF($M$2:M78,1)</f>
        <v>40</v>
      </c>
      <c r="X78">
        <v>76</v>
      </c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</row>
    <row r="79" spans="1:246" ht="16.5" customHeight="1" x14ac:dyDescent="0.2">
      <c r="A79" s="3">
        <v>77</v>
      </c>
      <c r="B79" s="4">
        <v>45493</v>
      </c>
      <c r="C79" s="3" t="s">
        <v>186</v>
      </c>
      <c r="D79" s="3" t="s">
        <v>28</v>
      </c>
      <c r="E79" s="3">
        <v>1</v>
      </c>
      <c r="F79" s="3" t="s">
        <v>187</v>
      </c>
      <c r="G79" s="3" t="s">
        <v>68</v>
      </c>
      <c r="H79" s="3" t="s">
        <v>20</v>
      </c>
      <c r="I79" s="3" t="s">
        <v>23</v>
      </c>
      <c r="J79" s="3" t="s">
        <v>21</v>
      </c>
      <c r="K79" s="5" t="s">
        <v>188</v>
      </c>
      <c r="L79" s="23"/>
      <c r="M79" s="6" t="s">
        <v>25</v>
      </c>
      <c r="N79" s="7">
        <v>3</v>
      </c>
      <c r="O79" s="7">
        <v>2</v>
      </c>
      <c r="P79" s="8" t="s">
        <v>26</v>
      </c>
      <c r="Q79" s="7">
        <f t="shared" si="10"/>
        <v>155</v>
      </c>
      <c r="R79" s="26">
        <f t="shared" si="6"/>
        <v>-2</v>
      </c>
      <c r="S79" s="27">
        <f t="shared" si="11"/>
        <v>-25.174999999999997</v>
      </c>
      <c r="T79" s="28">
        <f t="shared" si="7"/>
        <v>129.82499999999999</v>
      </c>
      <c r="U79" s="29">
        <f t="shared" si="8"/>
        <v>0.51948051948051943</v>
      </c>
      <c r="V79" s="12">
        <f t="shared" si="9"/>
        <v>-0.16241935483870976</v>
      </c>
      <c r="W79">
        <f>COUNTIF($M$2:M79,1)</f>
        <v>40</v>
      </c>
      <c r="X79">
        <v>77</v>
      </c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</row>
    <row r="80" spans="1:246" ht="16.5" customHeight="1" x14ac:dyDescent="0.2">
      <c r="A80" s="3">
        <v>78</v>
      </c>
      <c r="B80" s="4">
        <v>45493</v>
      </c>
      <c r="C80" s="3" t="s">
        <v>189</v>
      </c>
      <c r="D80" s="3" t="s">
        <v>28</v>
      </c>
      <c r="E80" s="3">
        <v>1</v>
      </c>
      <c r="F80" s="3" t="s">
        <v>30</v>
      </c>
      <c r="G80" s="3" t="s">
        <v>67</v>
      </c>
      <c r="H80" s="3" t="s">
        <v>20</v>
      </c>
      <c r="I80" s="3" t="s">
        <v>128</v>
      </c>
      <c r="J80" s="3" t="s">
        <v>21</v>
      </c>
      <c r="K80" s="5" t="s">
        <v>51</v>
      </c>
      <c r="L80" s="23" t="s">
        <v>31</v>
      </c>
      <c r="M80" s="6" t="s">
        <v>25</v>
      </c>
      <c r="N80" s="7">
        <v>1.87</v>
      </c>
      <c r="O80" s="7">
        <v>1.5</v>
      </c>
      <c r="P80" s="8" t="s">
        <v>26</v>
      </c>
      <c r="Q80" s="7">
        <f t="shared" si="10"/>
        <v>156.5</v>
      </c>
      <c r="R80" s="26">
        <f t="shared" si="6"/>
        <v>-1.5</v>
      </c>
      <c r="S80" s="27">
        <f t="shared" si="11"/>
        <v>-26.674999999999997</v>
      </c>
      <c r="T80" s="28">
        <f t="shared" si="7"/>
        <v>129.82499999999999</v>
      </c>
      <c r="U80" s="29">
        <f t="shared" si="8"/>
        <v>0.51282051282051277</v>
      </c>
      <c r="V80" s="12">
        <f t="shared" si="9"/>
        <v>-0.17044728434504799</v>
      </c>
      <c r="W80">
        <f>COUNTIF($M$2:M80,1)</f>
        <v>40</v>
      </c>
      <c r="X80">
        <v>78</v>
      </c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</row>
    <row r="81" spans="1:246" ht="16.5" customHeight="1" x14ac:dyDescent="0.2">
      <c r="A81" s="3">
        <v>79</v>
      </c>
      <c r="B81" s="4">
        <v>45493</v>
      </c>
      <c r="C81" s="3" t="s">
        <v>190</v>
      </c>
      <c r="D81" s="3" t="s">
        <v>28</v>
      </c>
      <c r="E81" s="3">
        <v>1</v>
      </c>
      <c r="F81" s="3" t="s">
        <v>79</v>
      </c>
      <c r="G81" s="3" t="s">
        <v>68</v>
      </c>
      <c r="H81" s="3" t="s">
        <v>20</v>
      </c>
      <c r="I81" s="3" t="s">
        <v>23</v>
      </c>
      <c r="J81" s="3" t="s">
        <v>21</v>
      </c>
      <c r="K81" s="13" t="s">
        <v>188</v>
      </c>
      <c r="L81" s="23"/>
      <c r="M81" s="6" t="s">
        <v>22</v>
      </c>
      <c r="N81" s="7">
        <v>1.89</v>
      </c>
      <c r="O81" s="7">
        <v>1.5</v>
      </c>
      <c r="P81" s="8" t="s">
        <v>26</v>
      </c>
      <c r="Q81" s="7">
        <f t="shared" si="10"/>
        <v>158</v>
      </c>
      <c r="R81" s="25">
        <f t="shared" si="6"/>
        <v>1.335</v>
      </c>
      <c r="S81" s="27">
        <f t="shared" si="11"/>
        <v>-25.339999999999996</v>
      </c>
      <c r="T81" s="28">
        <f t="shared" si="7"/>
        <v>132.66</v>
      </c>
      <c r="U81" s="29">
        <f t="shared" si="8"/>
        <v>0.51898734177215189</v>
      </c>
      <c r="V81" s="12">
        <f t="shared" si="9"/>
        <v>-0.16037974683544307</v>
      </c>
      <c r="W81">
        <f>COUNTIF($M$2:M81,1)</f>
        <v>41</v>
      </c>
      <c r="X81">
        <v>79</v>
      </c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</row>
    <row r="82" spans="1:246" ht="16.5" customHeight="1" x14ac:dyDescent="0.2">
      <c r="A82" s="3">
        <v>80</v>
      </c>
      <c r="B82" s="4">
        <v>45493</v>
      </c>
      <c r="C82" s="3" t="s">
        <v>189</v>
      </c>
      <c r="D82" s="3" t="s">
        <v>28</v>
      </c>
      <c r="E82" s="3">
        <v>1</v>
      </c>
      <c r="F82" s="3" t="s">
        <v>41</v>
      </c>
      <c r="G82" s="3" t="s">
        <v>67</v>
      </c>
      <c r="H82" s="3" t="s">
        <v>20</v>
      </c>
      <c r="I82" s="3" t="s">
        <v>128</v>
      </c>
      <c r="J82" s="3" t="s">
        <v>21</v>
      </c>
      <c r="K82" s="5" t="s">
        <v>51</v>
      </c>
      <c r="L82" s="23" t="s">
        <v>31</v>
      </c>
      <c r="M82" s="6" t="s">
        <v>25</v>
      </c>
      <c r="N82" s="7">
        <v>1.98</v>
      </c>
      <c r="O82" s="7">
        <v>1.5</v>
      </c>
      <c r="P82" s="8" t="s">
        <v>26</v>
      </c>
      <c r="Q82" s="7">
        <f t="shared" si="10"/>
        <v>159.5</v>
      </c>
      <c r="R82" s="26">
        <f t="shared" si="6"/>
        <v>-1.5</v>
      </c>
      <c r="S82" s="27">
        <f t="shared" si="11"/>
        <v>-26.839999999999996</v>
      </c>
      <c r="T82" s="28">
        <f t="shared" si="7"/>
        <v>132.66</v>
      </c>
      <c r="U82" s="29">
        <f t="shared" si="8"/>
        <v>0.51249999999999996</v>
      </c>
      <c r="V82" s="12">
        <f t="shared" si="9"/>
        <v>-0.16827586206896553</v>
      </c>
      <c r="W82">
        <f>COUNTIF($M$2:M82,1)</f>
        <v>41</v>
      </c>
      <c r="X82">
        <v>80</v>
      </c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</row>
    <row r="83" spans="1:246" ht="16.5" customHeight="1" x14ac:dyDescent="0.2">
      <c r="A83" s="3">
        <v>81</v>
      </c>
      <c r="B83" s="4">
        <v>45493</v>
      </c>
      <c r="C83" s="3" t="s">
        <v>191</v>
      </c>
      <c r="D83" s="3" t="s">
        <v>28</v>
      </c>
      <c r="E83" s="3">
        <v>1</v>
      </c>
      <c r="F83" s="3" t="s">
        <v>192</v>
      </c>
      <c r="G83" s="3" t="s">
        <v>193</v>
      </c>
      <c r="H83" s="3" t="s">
        <v>20</v>
      </c>
      <c r="I83" s="3" t="s">
        <v>23</v>
      </c>
      <c r="J83" s="3" t="s">
        <v>21</v>
      </c>
      <c r="K83" s="13" t="s">
        <v>61</v>
      </c>
      <c r="L83" s="23"/>
      <c r="M83" s="6" t="s">
        <v>22</v>
      </c>
      <c r="N83" s="7">
        <v>1.95</v>
      </c>
      <c r="O83" s="7">
        <v>2</v>
      </c>
      <c r="P83" s="8" t="s">
        <v>26</v>
      </c>
      <c r="Q83" s="7">
        <f t="shared" si="10"/>
        <v>161.5</v>
      </c>
      <c r="R83" s="25">
        <f t="shared" si="6"/>
        <v>1.9</v>
      </c>
      <c r="S83" s="27">
        <f t="shared" si="11"/>
        <v>-24.939999999999998</v>
      </c>
      <c r="T83" s="28">
        <f t="shared" si="7"/>
        <v>136.56</v>
      </c>
      <c r="U83" s="29">
        <f t="shared" si="8"/>
        <v>0.51851851851851849</v>
      </c>
      <c r="V83" s="12">
        <f t="shared" si="9"/>
        <v>-0.15442724458204332</v>
      </c>
      <c r="W83">
        <f>COUNTIF($M$2:M83,1)</f>
        <v>42</v>
      </c>
      <c r="X83">
        <v>81</v>
      </c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</row>
    <row r="84" spans="1:246" ht="16.5" customHeight="1" x14ac:dyDescent="0.2">
      <c r="A84" s="3">
        <v>82</v>
      </c>
      <c r="B84" s="4">
        <v>45493</v>
      </c>
      <c r="C84" s="3" t="s">
        <v>194</v>
      </c>
      <c r="D84" s="3" t="s">
        <v>28</v>
      </c>
      <c r="E84" s="3">
        <v>1</v>
      </c>
      <c r="F84" s="3" t="s">
        <v>43</v>
      </c>
      <c r="G84" s="3" t="s">
        <v>67</v>
      </c>
      <c r="H84" s="3" t="s">
        <v>20</v>
      </c>
      <c r="I84" s="3" t="s">
        <v>23</v>
      </c>
      <c r="J84" s="3" t="s">
        <v>21</v>
      </c>
      <c r="K84" s="5" t="s">
        <v>34</v>
      </c>
      <c r="L84" s="23"/>
      <c r="M84" s="6" t="s">
        <v>25</v>
      </c>
      <c r="N84" s="7">
        <v>2.0299999999999998</v>
      </c>
      <c r="O84" s="7">
        <v>2</v>
      </c>
      <c r="P84" s="8" t="s">
        <v>26</v>
      </c>
      <c r="Q84" s="7">
        <f t="shared" si="10"/>
        <v>163.5</v>
      </c>
      <c r="R84" s="26">
        <f t="shared" si="6"/>
        <v>-2</v>
      </c>
      <c r="S84" s="27">
        <f t="shared" si="11"/>
        <v>-26.939999999999998</v>
      </c>
      <c r="T84" s="28">
        <f t="shared" si="7"/>
        <v>136.56</v>
      </c>
      <c r="U84" s="29">
        <f t="shared" si="8"/>
        <v>0.51219512195121952</v>
      </c>
      <c r="V84" s="12">
        <f t="shared" si="9"/>
        <v>-0.16477064220183485</v>
      </c>
      <c r="W84">
        <f>COUNTIF($M$2:M84,1)</f>
        <v>42</v>
      </c>
      <c r="X84">
        <v>82</v>
      </c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</row>
    <row r="85" spans="1:246" ht="27.75" customHeight="1" x14ac:dyDescent="0.2">
      <c r="A85" s="3">
        <v>83</v>
      </c>
      <c r="B85" s="4">
        <v>45493</v>
      </c>
      <c r="C85" s="3" t="s">
        <v>195</v>
      </c>
      <c r="D85" s="3" t="s">
        <v>28</v>
      </c>
      <c r="E85" s="3">
        <v>1</v>
      </c>
      <c r="F85" s="3" t="s">
        <v>192</v>
      </c>
      <c r="G85" s="3" t="s">
        <v>193</v>
      </c>
      <c r="H85" s="3" t="s">
        <v>20</v>
      </c>
      <c r="I85" s="3" t="s">
        <v>23</v>
      </c>
      <c r="J85" s="3" t="s">
        <v>21</v>
      </c>
      <c r="K85" s="5" t="s">
        <v>51</v>
      </c>
      <c r="L85" s="23" t="s">
        <v>196</v>
      </c>
      <c r="M85" s="6" t="s">
        <v>25</v>
      </c>
      <c r="N85" s="7">
        <v>2.11</v>
      </c>
      <c r="O85" s="7">
        <v>5</v>
      </c>
      <c r="P85" s="8" t="s">
        <v>26</v>
      </c>
      <c r="Q85" s="7">
        <f t="shared" si="10"/>
        <v>168.5</v>
      </c>
      <c r="R85" s="26">
        <f t="shared" si="6"/>
        <v>-5</v>
      </c>
      <c r="S85" s="27">
        <f t="shared" si="11"/>
        <v>-31.939999999999998</v>
      </c>
      <c r="T85" s="28">
        <f t="shared" si="7"/>
        <v>136.56</v>
      </c>
      <c r="U85" s="29">
        <f t="shared" si="8"/>
        <v>0.50602409638554213</v>
      </c>
      <c r="V85" s="12">
        <f t="shared" si="9"/>
        <v>-0.18955489614243323</v>
      </c>
      <c r="W85">
        <f>COUNTIF($M$2:M85,1)</f>
        <v>42</v>
      </c>
      <c r="X85">
        <v>83</v>
      </c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</row>
    <row r="86" spans="1:246" ht="29.25" customHeight="1" x14ac:dyDescent="0.2">
      <c r="A86" s="3">
        <v>84</v>
      </c>
      <c r="B86" s="4">
        <v>45493</v>
      </c>
      <c r="C86" s="3" t="s">
        <v>195</v>
      </c>
      <c r="D86" s="3" t="s">
        <v>28</v>
      </c>
      <c r="E86" s="3">
        <v>1</v>
      </c>
      <c r="F86" s="3" t="s">
        <v>41</v>
      </c>
      <c r="G86" s="3" t="s">
        <v>193</v>
      </c>
      <c r="H86" s="3" t="s">
        <v>20</v>
      </c>
      <c r="I86" s="3" t="s">
        <v>23</v>
      </c>
      <c r="J86" s="3" t="s">
        <v>21</v>
      </c>
      <c r="K86" s="5" t="s">
        <v>51</v>
      </c>
      <c r="L86" s="23" t="s">
        <v>196</v>
      </c>
      <c r="M86" s="6" t="s">
        <v>25</v>
      </c>
      <c r="N86" s="7">
        <v>3.35</v>
      </c>
      <c r="O86" s="7">
        <v>2</v>
      </c>
      <c r="P86" s="8" t="s">
        <v>26</v>
      </c>
      <c r="Q86" s="7">
        <f t="shared" si="10"/>
        <v>170.5</v>
      </c>
      <c r="R86" s="26">
        <f t="shared" si="6"/>
        <v>-2</v>
      </c>
      <c r="S86" s="27">
        <f t="shared" si="11"/>
        <v>-33.94</v>
      </c>
      <c r="T86" s="28">
        <f t="shared" si="7"/>
        <v>136.56</v>
      </c>
      <c r="U86" s="29">
        <f t="shared" si="8"/>
        <v>0.5</v>
      </c>
      <c r="V86" s="12">
        <f t="shared" si="9"/>
        <v>-0.19906158357771259</v>
      </c>
      <c r="W86">
        <f>COUNTIF($M$2:M86,1)</f>
        <v>42</v>
      </c>
      <c r="X86">
        <v>84</v>
      </c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</row>
    <row r="87" spans="1:246" ht="16.5" customHeight="1" x14ac:dyDescent="0.2">
      <c r="A87" s="3">
        <v>85</v>
      </c>
      <c r="B87" s="4">
        <v>45493</v>
      </c>
      <c r="C87" s="3" t="s">
        <v>197</v>
      </c>
      <c r="D87" s="3" t="s">
        <v>28</v>
      </c>
      <c r="E87" s="3">
        <v>1</v>
      </c>
      <c r="F87" s="3" t="s">
        <v>44</v>
      </c>
      <c r="G87" s="3" t="s">
        <v>193</v>
      </c>
      <c r="H87" s="3" t="s">
        <v>20</v>
      </c>
      <c r="I87" s="3" t="s">
        <v>23</v>
      </c>
      <c r="J87" s="3" t="s">
        <v>21</v>
      </c>
      <c r="K87" s="13" t="s">
        <v>35</v>
      </c>
      <c r="L87" s="23"/>
      <c r="M87" s="6" t="s">
        <v>22</v>
      </c>
      <c r="N87" s="7">
        <v>2.11</v>
      </c>
      <c r="O87" s="7">
        <v>2</v>
      </c>
      <c r="P87" s="8" t="s">
        <v>26</v>
      </c>
      <c r="Q87" s="7">
        <f t="shared" si="10"/>
        <v>172.5</v>
      </c>
      <c r="R87" s="25">
        <f t="shared" si="6"/>
        <v>2.2199999999999998</v>
      </c>
      <c r="S87" s="27">
        <f t="shared" si="11"/>
        <v>-31.72</v>
      </c>
      <c r="T87" s="28">
        <f t="shared" si="7"/>
        <v>140.78</v>
      </c>
      <c r="U87" s="29">
        <f t="shared" si="8"/>
        <v>0.50588235294117645</v>
      </c>
      <c r="V87" s="12">
        <f t="shared" si="9"/>
        <v>-0.18388405797101448</v>
      </c>
      <c r="W87">
        <f>COUNTIF($M$2:M87,1)</f>
        <v>43</v>
      </c>
      <c r="X87">
        <v>85</v>
      </c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</row>
    <row r="88" spans="1:246" ht="16.5" customHeight="1" x14ac:dyDescent="0.2">
      <c r="A88" s="3">
        <v>86</v>
      </c>
      <c r="B88" s="4">
        <v>45494</v>
      </c>
      <c r="C88" s="3" t="s">
        <v>198</v>
      </c>
      <c r="D88" s="3" t="s">
        <v>28</v>
      </c>
      <c r="E88" s="3">
        <v>1</v>
      </c>
      <c r="F88" s="3" t="s">
        <v>65</v>
      </c>
      <c r="G88" s="3" t="s">
        <v>68</v>
      </c>
      <c r="H88" s="3" t="s">
        <v>20</v>
      </c>
      <c r="I88" s="3" t="s">
        <v>23</v>
      </c>
      <c r="J88" s="3" t="s">
        <v>21</v>
      </c>
      <c r="K88" s="13" t="s">
        <v>199</v>
      </c>
      <c r="L88" s="23"/>
      <c r="M88" s="6" t="s">
        <v>22</v>
      </c>
      <c r="N88" s="7">
        <v>1.877</v>
      </c>
      <c r="O88" s="7">
        <v>3</v>
      </c>
      <c r="P88" s="8" t="s">
        <v>26</v>
      </c>
      <c r="Q88" s="7">
        <f t="shared" si="10"/>
        <v>175.5</v>
      </c>
      <c r="R88" s="25">
        <f t="shared" si="6"/>
        <v>2.6310000000000002</v>
      </c>
      <c r="S88" s="27">
        <f t="shared" si="11"/>
        <v>-29.088999999999999</v>
      </c>
      <c r="T88" s="28">
        <f t="shared" si="7"/>
        <v>146.411</v>
      </c>
      <c r="U88" s="29">
        <f t="shared" si="8"/>
        <v>0.51162790697674421</v>
      </c>
      <c r="V88" s="12">
        <f t="shared" si="9"/>
        <v>-0.16574928774928774</v>
      </c>
      <c r="W88">
        <f>COUNTIF($M$2:M88,1)</f>
        <v>44</v>
      </c>
      <c r="X88">
        <v>86</v>
      </c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</row>
    <row r="89" spans="1:246" ht="16.5" customHeight="1" x14ac:dyDescent="0.2">
      <c r="A89" s="3">
        <v>87</v>
      </c>
      <c r="B89" s="4">
        <v>45497</v>
      </c>
      <c r="C89" s="3" t="s">
        <v>200</v>
      </c>
      <c r="D89" s="3" t="s">
        <v>28</v>
      </c>
      <c r="E89" s="3">
        <v>1</v>
      </c>
      <c r="F89" s="3" t="s">
        <v>84</v>
      </c>
      <c r="G89" s="3" t="s">
        <v>68</v>
      </c>
      <c r="H89" s="3" t="s">
        <v>20</v>
      </c>
      <c r="I89" s="3" t="s">
        <v>23</v>
      </c>
      <c r="J89" s="3" t="s">
        <v>21</v>
      </c>
      <c r="K89" s="13" t="s">
        <v>201</v>
      </c>
      <c r="L89" s="23"/>
      <c r="M89" s="6" t="s">
        <v>22</v>
      </c>
      <c r="N89" s="7">
        <v>1.97</v>
      </c>
      <c r="O89" s="7">
        <v>3</v>
      </c>
      <c r="P89" s="8" t="s">
        <v>26</v>
      </c>
      <c r="Q89" s="7">
        <f t="shared" si="10"/>
        <v>178.5</v>
      </c>
      <c r="R89" s="25">
        <f t="shared" si="6"/>
        <v>2.91</v>
      </c>
      <c r="S89" s="27">
        <f t="shared" si="11"/>
        <v>-26.178999999999998</v>
      </c>
      <c r="T89" s="28">
        <f t="shared" si="7"/>
        <v>152.321</v>
      </c>
      <c r="U89" s="29">
        <f t="shared" si="8"/>
        <v>0.51724137931034486</v>
      </c>
      <c r="V89" s="12">
        <f t="shared" si="9"/>
        <v>-0.14666106442577032</v>
      </c>
      <c r="W89">
        <f>COUNTIF($M$2:M89,1)</f>
        <v>45</v>
      </c>
      <c r="X89">
        <v>87</v>
      </c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</row>
    <row r="90" spans="1:246" ht="16.5" customHeight="1" x14ac:dyDescent="0.2">
      <c r="A90" s="3">
        <v>88</v>
      </c>
      <c r="B90" s="4">
        <v>45497</v>
      </c>
      <c r="C90" s="3" t="s">
        <v>202</v>
      </c>
      <c r="D90" s="3" t="s">
        <v>28</v>
      </c>
      <c r="E90" s="3">
        <v>1</v>
      </c>
      <c r="F90" s="3">
        <v>2</v>
      </c>
      <c r="G90" s="3" t="s">
        <v>68</v>
      </c>
      <c r="H90" s="3" t="s">
        <v>20</v>
      </c>
      <c r="I90" s="3" t="s">
        <v>23</v>
      </c>
      <c r="J90" s="3" t="s">
        <v>21</v>
      </c>
      <c r="K90" s="13" t="s">
        <v>47</v>
      </c>
      <c r="L90" s="23"/>
      <c r="M90" s="6" t="s">
        <v>22</v>
      </c>
      <c r="N90" s="7">
        <v>2.0299999999999998</v>
      </c>
      <c r="O90" s="7">
        <v>2</v>
      </c>
      <c r="P90" s="8" t="s">
        <v>26</v>
      </c>
      <c r="Q90" s="7">
        <f t="shared" si="10"/>
        <v>180.5</v>
      </c>
      <c r="R90" s="25">
        <f t="shared" si="6"/>
        <v>2.0599999999999996</v>
      </c>
      <c r="S90" s="27">
        <f t="shared" si="11"/>
        <v>-24.119</v>
      </c>
      <c r="T90" s="28">
        <f t="shared" si="7"/>
        <v>156.381</v>
      </c>
      <c r="U90" s="29">
        <f t="shared" si="8"/>
        <v>0.52272727272727271</v>
      </c>
      <c r="V90" s="12">
        <f t="shared" si="9"/>
        <v>-0.13362326869806093</v>
      </c>
      <c r="W90">
        <f>COUNTIF($M$2:M90,1)</f>
        <v>46</v>
      </c>
      <c r="X90">
        <v>88</v>
      </c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</row>
    <row r="91" spans="1:246" ht="16.5" customHeight="1" x14ac:dyDescent="0.2">
      <c r="A91" s="3">
        <v>89</v>
      </c>
      <c r="B91" s="4">
        <v>45497</v>
      </c>
      <c r="C91" s="3" t="s">
        <v>203</v>
      </c>
      <c r="D91" s="3" t="s">
        <v>28</v>
      </c>
      <c r="E91" s="3">
        <v>1</v>
      </c>
      <c r="F91" s="3" t="s">
        <v>81</v>
      </c>
      <c r="G91" s="3" t="s">
        <v>68</v>
      </c>
      <c r="H91" s="3" t="s">
        <v>20</v>
      </c>
      <c r="I91" s="3" t="s">
        <v>23</v>
      </c>
      <c r="J91" s="3" t="s">
        <v>21</v>
      </c>
      <c r="K91" s="5" t="s">
        <v>45</v>
      </c>
      <c r="L91" s="23" t="s">
        <v>31</v>
      </c>
      <c r="M91" s="6" t="s">
        <v>25</v>
      </c>
      <c r="N91" s="7">
        <v>2.1</v>
      </c>
      <c r="O91" s="7">
        <v>1.5</v>
      </c>
      <c r="P91" s="8" t="s">
        <v>26</v>
      </c>
      <c r="Q91" s="7">
        <f t="shared" si="10"/>
        <v>182</v>
      </c>
      <c r="R91" s="26">
        <f t="shared" si="6"/>
        <v>-1.5</v>
      </c>
      <c r="S91" s="27">
        <f t="shared" si="11"/>
        <v>-25.619</v>
      </c>
      <c r="T91" s="28">
        <f t="shared" si="7"/>
        <v>156.381</v>
      </c>
      <c r="U91" s="29">
        <f t="shared" si="8"/>
        <v>0.5168539325842697</v>
      </c>
      <c r="V91" s="12">
        <f t="shared" si="9"/>
        <v>-0.14076373626373626</v>
      </c>
      <c r="W91">
        <f>COUNTIF($M$2:M91,1)</f>
        <v>46</v>
      </c>
      <c r="X91">
        <v>89</v>
      </c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</row>
    <row r="92" spans="1:246" ht="16.5" customHeight="1" x14ac:dyDescent="0.2">
      <c r="A92" s="3">
        <v>90</v>
      </c>
      <c r="B92" s="4">
        <v>45497</v>
      </c>
      <c r="C92" s="3" t="s">
        <v>202</v>
      </c>
      <c r="D92" s="3" t="s">
        <v>28</v>
      </c>
      <c r="E92" s="3">
        <v>1</v>
      </c>
      <c r="F92" s="3" t="s">
        <v>30</v>
      </c>
      <c r="G92" s="3" t="s">
        <v>68</v>
      </c>
      <c r="H92" s="3" t="s">
        <v>20</v>
      </c>
      <c r="I92" s="3" t="s">
        <v>23</v>
      </c>
      <c r="J92" s="3" t="s">
        <v>21</v>
      </c>
      <c r="K92" s="5" t="s">
        <v>47</v>
      </c>
      <c r="L92" s="23" t="s">
        <v>31</v>
      </c>
      <c r="M92" s="6" t="s">
        <v>25</v>
      </c>
      <c r="N92" s="7">
        <v>2</v>
      </c>
      <c r="O92" s="7">
        <v>0.75</v>
      </c>
      <c r="P92" s="8" t="s">
        <v>26</v>
      </c>
      <c r="Q92" s="7">
        <f t="shared" si="10"/>
        <v>182.75</v>
      </c>
      <c r="R92" s="26">
        <f t="shared" si="6"/>
        <v>-0.75</v>
      </c>
      <c r="S92" s="27">
        <f t="shared" si="11"/>
        <v>-26.369</v>
      </c>
      <c r="T92" s="28">
        <f t="shared" si="7"/>
        <v>156.381</v>
      </c>
      <c r="U92" s="29">
        <f t="shared" si="8"/>
        <v>0.51111111111111107</v>
      </c>
      <c r="V92" s="12">
        <f t="shared" si="9"/>
        <v>-0.14429001367989056</v>
      </c>
      <c r="W92">
        <f>COUNTIF($M$2:M92,1)</f>
        <v>46</v>
      </c>
      <c r="X92">
        <v>90</v>
      </c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</row>
    <row r="93" spans="1:246" ht="16.5" customHeight="1" x14ac:dyDescent="0.2">
      <c r="A93" s="3">
        <v>91</v>
      </c>
      <c r="B93" s="4">
        <v>45497</v>
      </c>
      <c r="C93" s="3" t="s">
        <v>204</v>
      </c>
      <c r="D93" s="3" t="s">
        <v>28</v>
      </c>
      <c r="E93" s="3">
        <v>1</v>
      </c>
      <c r="F93" s="3" t="s">
        <v>54</v>
      </c>
      <c r="G93" s="3" t="s">
        <v>67</v>
      </c>
      <c r="H93" s="3" t="s">
        <v>20</v>
      </c>
      <c r="I93" s="3" t="s">
        <v>23</v>
      </c>
      <c r="J93" s="3" t="s">
        <v>21</v>
      </c>
      <c r="K93" s="5" t="s">
        <v>47</v>
      </c>
      <c r="L93" s="23" t="s">
        <v>205</v>
      </c>
      <c r="M93" s="6" t="s">
        <v>25</v>
      </c>
      <c r="N93" s="7">
        <v>2</v>
      </c>
      <c r="O93" s="7">
        <v>1.5</v>
      </c>
      <c r="P93" s="8" t="s">
        <v>26</v>
      </c>
      <c r="Q93" s="7">
        <f t="shared" si="10"/>
        <v>184.25</v>
      </c>
      <c r="R93" s="26">
        <f t="shared" si="6"/>
        <v>-1.5</v>
      </c>
      <c r="S93" s="27">
        <f t="shared" si="11"/>
        <v>-27.869</v>
      </c>
      <c r="T93" s="28">
        <f t="shared" si="7"/>
        <v>156.381</v>
      </c>
      <c r="U93" s="29">
        <f t="shared" si="8"/>
        <v>0.50549450549450547</v>
      </c>
      <c r="V93" s="12">
        <f t="shared" si="9"/>
        <v>-0.15125644504748983</v>
      </c>
      <c r="W93">
        <f>COUNTIF($M$2:M93,1)</f>
        <v>46</v>
      </c>
      <c r="X93">
        <v>91</v>
      </c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</row>
    <row r="94" spans="1:246" ht="16.5" customHeight="1" x14ac:dyDescent="0.2">
      <c r="A94" s="3">
        <v>92</v>
      </c>
      <c r="B94" s="4">
        <v>45497</v>
      </c>
      <c r="C94" s="3" t="s">
        <v>204</v>
      </c>
      <c r="D94" s="3" t="s">
        <v>28</v>
      </c>
      <c r="E94" s="3">
        <v>1</v>
      </c>
      <c r="F94" s="3" t="s">
        <v>56</v>
      </c>
      <c r="G94" s="3" t="s">
        <v>67</v>
      </c>
      <c r="H94" s="3" t="s">
        <v>20</v>
      </c>
      <c r="I94" s="3" t="s">
        <v>23</v>
      </c>
      <c r="J94" s="3" t="s">
        <v>21</v>
      </c>
      <c r="K94" s="5" t="s">
        <v>47</v>
      </c>
      <c r="L94" s="23"/>
      <c r="M94" s="6" t="s">
        <v>25</v>
      </c>
      <c r="N94" s="7">
        <v>2.1</v>
      </c>
      <c r="O94" s="7">
        <v>1.5</v>
      </c>
      <c r="P94" s="8" t="s">
        <v>26</v>
      </c>
      <c r="Q94" s="7">
        <f t="shared" si="10"/>
        <v>185.75</v>
      </c>
      <c r="R94" s="26">
        <f t="shared" si="6"/>
        <v>-1.5</v>
      </c>
      <c r="S94" s="27">
        <f t="shared" si="11"/>
        <v>-29.369</v>
      </c>
      <c r="T94" s="28">
        <f t="shared" si="7"/>
        <v>156.381</v>
      </c>
      <c r="U94" s="29">
        <f t="shared" si="8"/>
        <v>0.5</v>
      </c>
      <c r="V94" s="12">
        <f t="shared" si="9"/>
        <v>-0.15811036339165546</v>
      </c>
      <c r="W94">
        <f>COUNTIF($M$2:M94,1)</f>
        <v>46</v>
      </c>
      <c r="X94">
        <v>92</v>
      </c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</row>
    <row r="95" spans="1:246" ht="16.5" customHeight="1" x14ac:dyDescent="0.2">
      <c r="A95" s="3">
        <v>93</v>
      </c>
      <c r="B95" s="4">
        <v>45498</v>
      </c>
      <c r="C95" s="3" t="s">
        <v>206</v>
      </c>
      <c r="D95" s="3" t="s">
        <v>28</v>
      </c>
      <c r="E95" s="3">
        <v>1</v>
      </c>
      <c r="F95" s="3" t="s">
        <v>36</v>
      </c>
      <c r="G95" s="3" t="s">
        <v>207</v>
      </c>
      <c r="H95" s="3" t="s">
        <v>20</v>
      </c>
      <c r="I95" s="3" t="s">
        <v>128</v>
      </c>
      <c r="J95" s="3" t="s">
        <v>21</v>
      </c>
      <c r="K95" s="30" t="s">
        <v>82</v>
      </c>
      <c r="L95" s="23" t="s">
        <v>208</v>
      </c>
      <c r="M95" s="6" t="s">
        <v>22</v>
      </c>
      <c r="N95" s="7">
        <v>1</v>
      </c>
      <c r="O95" s="7">
        <v>3</v>
      </c>
      <c r="P95" s="8" t="s">
        <v>26</v>
      </c>
      <c r="Q95" s="7">
        <f t="shared" si="10"/>
        <v>188.75</v>
      </c>
      <c r="R95" s="31">
        <f t="shared" si="6"/>
        <v>0</v>
      </c>
      <c r="S95" s="27">
        <f t="shared" si="11"/>
        <v>-29.369</v>
      </c>
      <c r="T95" s="28">
        <f t="shared" si="7"/>
        <v>159.381</v>
      </c>
      <c r="U95" s="29">
        <f t="shared" si="8"/>
        <v>0.5053763440860215</v>
      </c>
      <c r="V95" s="12">
        <f t="shared" si="9"/>
        <v>-0.15559735099337749</v>
      </c>
      <c r="W95">
        <f>COUNTIF($M$2:M95,1)</f>
        <v>47</v>
      </c>
      <c r="X95">
        <v>93</v>
      </c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</row>
    <row r="96" spans="1:246" ht="16.5" customHeight="1" x14ac:dyDescent="0.2">
      <c r="A96" s="3">
        <v>94</v>
      </c>
      <c r="B96" s="4">
        <v>45500</v>
      </c>
      <c r="C96" s="3" t="s">
        <v>209</v>
      </c>
      <c r="D96" s="3" t="s">
        <v>28</v>
      </c>
      <c r="E96" s="3">
        <v>1</v>
      </c>
      <c r="F96" s="3" t="s">
        <v>79</v>
      </c>
      <c r="G96" s="3" t="s">
        <v>193</v>
      </c>
      <c r="H96" s="3" t="s">
        <v>20</v>
      </c>
      <c r="I96" s="3" t="s">
        <v>23</v>
      </c>
      <c r="J96" s="3" t="s">
        <v>21</v>
      </c>
      <c r="K96" s="13" t="s">
        <v>210</v>
      </c>
      <c r="L96" s="23"/>
      <c r="M96" s="6" t="s">
        <v>22</v>
      </c>
      <c r="N96" s="7">
        <v>2</v>
      </c>
      <c r="O96" s="7">
        <v>2</v>
      </c>
      <c r="P96" s="8" t="s">
        <v>26</v>
      </c>
      <c r="Q96" s="7">
        <f t="shared" si="10"/>
        <v>190.75</v>
      </c>
      <c r="R96" s="25">
        <f t="shared" si="6"/>
        <v>2</v>
      </c>
      <c r="S96" s="27">
        <f t="shared" si="11"/>
        <v>-27.369</v>
      </c>
      <c r="T96" s="28">
        <f t="shared" si="7"/>
        <v>163.381</v>
      </c>
      <c r="U96" s="29">
        <f t="shared" si="8"/>
        <v>0.51063829787234039</v>
      </c>
      <c r="V96" s="12">
        <f t="shared" si="9"/>
        <v>-0.14348099606815204</v>
      </c>
      <c r="W96">
        <f>COUNTIF($M$2:M96,1)</f>
        <v>48</v>
      </c>
      <c r="X96">
        <v>94</v>
      </c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</row>
    <row r="97" spans="1:246" ht="16.5" customHeight="1" x14ac:dyDescent="0.2">
      <c r="A97" s="3">
        <v>95</v>
      </c>
      <c r="B97" s="4">
        <v>45500</v>
      </c>
      <c r="C97" s="3" t="s">
        <v>211</v>
      </c>
      <c r="D97" s="3" t="s">
        <v>28</v>
      </c>
      <c r="E97" s="3">
        <v>1</v>
      </c>
      <c r="F97" s="3" t="s">
        <v>212</v>
      </c>
      <c r="G97" s="3" t="s">
        <v>68</v>
      </c>
      <c r="H97" s="3" t="s">
        <v>20</v>
      </c>
      <c r="I97" s="3" t="s">
        <v>23</v>
      </c>
      <c r="J97" s="3" t="s">
        <v>21</v>
      </c>
      <c r="K97" s="13" t="s">
        <v>213</v>
      </c>
      <c r="L97" s="23"/>
      <c r="M97" s="6" t="s">
        <v>22</v>
      </c>
      <c r="N97" s="7">
        <v>2.0499999999999998</v>
      </c>
      <c r="O97" s="7">
        <v>1.5</v>
      </c>
      <c r="P97" s="8" t="s">
        <v>26</v>
      </c>
      <c r="Q97" s="7">
        <f t="shared" si="10"/>
        <v>192.25</v>
      </c>
      <c r="R97" s="25">
        <f t="shared" si="6"/>
        <v>1.5749999999999997</v>
      </c>
      <c r="S97" s="27">
        <f t="shared" si="11"/>
        <v>-25.794</v>
      </c>
      <c r="T97" s="28">
        <f t="shared" si="7"/>
        <v>166.45599999999999</v>
      </c>
      <c r="U97" s="29">
        <f t="shared" si="8"/>
        <v>0.51578947368421058</v>
      </c>
      <c r="V97" s="12">
        <f t="shared" si="9"/>
        <v>-0.13416905071521462</v>
      </c>
      <c r="W97">
        <f>COUNTIF($M$2:M97,1)</f>
        <v>49</v>
      </c>
      <c r="X97">
        <v>95</v>
      </c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</row>
    <row r="98" spans="1:246" ht="16.5" customHeight="1" x14ac:dyDescent="0.2">
      <c r="A98" s="3">
        <v>96</v>
      </c>
      <c r="B98" s="4">
        <v>45500</v>
      </c>
      <c r="C98" s="3" t="s">
        <v>214</v>
      </c>
      <c r="D98" s="3" t="s">
        <v>28</v>
      </c>
      <c r="E98" s="3">
        <v>1</v>
      </c>
      <c r="F98" s="3" t="s">
        <v>65</v>
      </c>
      <c r="G98" s="3" t="s">
        <v>67</v>
      </c>
      <c r="H98" s="3" t="s">
        <v>20</v>
      </c>
      <c r="I98" s="3" t="s">
        <v>23</v>
      </c>
      <c r="J98" s="3" t="s">
        <v>21</v>
      </c>
      <c r="K98" s="5" t="s">
        <v>39</v>
      </c>
      <c r="L98" s="23" t="s">
        <v>31</v>
      </c>
      <c r="M98" s="6" t="s">
        <v>25</v>
      </c>
      <c r="N98" s="7">
        <v>2.0299999999999998</v>
      </c>
      <c r="O98" s="7">
        <v>3</v>
      </c>
      <c r="P98" s="8" t="s">
        <v>26</v>
      </c>
      <c r="Q98" s="7">
        <f t="shared" si="10"/>
        <v>195.25</v>
      </c>
      <c r="R98" s="26">
        <f t="shared" si="6"/>
        <v>-3</v>
      </c>
      <c r="S98" s="27">
        <f t="shared" si="11"/>
        <v>-28.794</v>
      </c>
      <c r="T98" s="28">
        <f t="shared" si="7"/>
        <v>166.45599999999999</v>
      </c>
      <c r="U98" s="29">
        <f t="shared" si="8"/>
        <v>0.51041666666666663</v>
      </c>
      <c r="V98" s="12">
        <f t="shared" si="9"/>
        <v>-0.14747247119078111</v>
      </c>
      <c r="W98">
        <f>COUNTIF($M$2:M98,1)</f>
        <v>49</v>
      </c>
      <c r="X98">
        <v>96</v>
      </c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</row>
    <row r="99" spans="1:246" ht="16.5" customHeight="1" x14ac:dyDescent="0.2">
      <c r="A99" s="3">
        <v>97</v>
      </c>
      <c r="B99" s="4">
        <v>45500</v>
      </c>
      <c r="C99" s="3" t="s">
        <v>215</v>
      </c>
      <c r="D99" s="3" t="s">
        <v>216</v>
      </c>
      <c r="E99" s="3">
        <v>2</v>
      </c>
      <c r="F99" s="3" t="s">
        <v>217</v>
      </c>
      <c r="G99" s="3" t="s">
        <v>68</v>
      </c>
      <c r="H99" s="3" t="s">
        <v>20</v>
      </c>
      <c r="I99" s="3" t="s">
        <v>23</v>
      </c>
      <c r="J99" s="3" t="s">
        <v>24</v>
      </c>
      <c r="K99" s="5" t="s">
        <v>218</v>
      </c>
      <c r="L99" s="23" t="s">
        <v>205</v>
      </c>
      <c r="M99" s="6" t="s">
        <v>25</v>
      </c>
      <c r="N99" s="7">
        <v>1.96</v>
      </c>
      <c r="O99" s="7">
        <v>2</v>
      </c>
      <c r="P99" s="8" t="s">
        <v>26</v>
      </c>
      <c r="Q99" s="7">
        <f t="shared" si="10"/>
        <v>197.25</v>
      </c>
      <c r="R99" s="26">
        <f t="shared" si="6"/>
        <v>-2</v>
      </c>
      <c r="S99" s="27">
        <f t="shared" si="11"/>
        <v>-30.794</v>
      </c>
      <c r="T99" s="28">
        <f t="shared" si="7"/>
        <v>166.45599999999999</v>
      </c>
      <c r="U99" s="29">
        <f t="shared" si="8"/>
        <v>0.50515463917525771</v>
      </c>
      <c r="V99" s="12">
        <f t="shared" si="9"/>
        <v>-0.15611660329531057</v>
      </c>
      <c r="W99">
        <f>COUNTIF($M$2:M99,1)</f>
        <v>49</v>
      </c>
      <c r="X99">
        <v>97</v>
      </c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</row>
    <row r="100" spans="1:246" ht="16.5" customHeight="1" x14ac:dyDescent="0.2">
      <c r="A100" s="3">
        <v>98</v>
      </c>
      <c r="B100" s="4">
        <v>45500</v>
      </c>
      <c r="C100" s="3" t="s">
        <v>211</v>
      </c>
      <c r="D100" s="3" t="s">
        <v>28</v>
      </c>
      <c r="E100" s="3">
        <v>1</v>
      </c>
      <c r="F100" s="3" t="s">
        <v>219</v>
      </c>
      <c r="G100" s="3" t="s">
        <v>68</v>
      </c>
      <c r="H100" s="3" t="s">
        <v>20</v>
      </c>
      <c r="I100" s="3" t="s">
        <v>23</v>
      </c>
      <c r="J100" s="3" t="s">
        <v>21</v>
      </c>
      <c r="K100" s="13" t="s">
        <v>213</v>
      </c>
      <c r="L100" s="23"/>
      <c r="M100" s="6" t="s">
        <v>22</v>
      </c>
      <c r="N100" s="7">
        <v>2</v>
      </c>
      <c r="O100" s="7">
        <v>1.5</v>
      </c>
      <c r="P100" s="8" t="s">
        <v>26</v>
      </c>
      <c r="Q100" s="7">
        <f t="shared" si="10"/>
        <v>198.75</v>
      </c>
      <c r="R100" s="25">
        <f t="shared" si="6"/>
        <v>1.5</v>
      </c>
      <c r="S100" s="27">
        <f t="shared" si="11"/>
        <v>-29.294</v>
      </c>
      <c r="T100" s="28">
        <f t="shared" si="7"/>
        <v>169.45599999999999</v>
      </c>
      <c r="U100" s="29">
        <f t="shared" si="8"/>
        <v>0.51020408163265307</v>
      </c>
      <c r="V100" s="12">
        <f t="shared" si="9"/>
        <v>-0.14739119496855352</v>
      </c>
      <c r="W100">
        <f>COUNTIF($M$2:M100,1)</f>
        <v>50</v>
      </c>
      <c r="X100">
        <v>98</v>
      </c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</row>
    <row r="101" spans="1:246" ht="16.5" customHeight="1" x14ac:dyDescent="0.2">
      <c r="A101" s="3">
        <v>99</v>
      </c>
      <c r="B101" s="4">
        <v>45500</v>
      </c>
      <c r="C101" s="3" t="s">
        <v>211</v>
      </c>
      <c r="D101" s="3" t="s">
        <v>28</v>
      </c>
      <c r="E101" s="3">
        <v>1</v>
      </c>
      <c r="F101" s="3" t="s">
        <v>220</v>
      </c>
      <c r="G101" s="3" t="s">
        <v>68</v>
      </c>
      <c r="H101" s="3" t="s">
        <v>20</v>
      </c>
      <c r="I101" s="3" t="s">
        <v>23</v>
      </c>
      <c r="J101" s="3" t="s">
        <v>21</v>
      </c>
      <c r="K101" s="13" t="s">
        <v>213</v>
      </c>
      <c r="L101" s="23"/>
      <c r="M101" s="6" t="s">
        <v>22</v>
      </c>
      <c r="N101" s="7">
        <v>1.4650000000000001</v>
      </c>
      <c r="O101" s="7">
        <v>1.5</v>
      </c>
      <c r="P101" s="8" t="s">
        <v>26</v>
      </c>
      <c r="Q101" s="7">
        <f t="shared" si="10"/>
        <v>200.25</v>
      </c>
      <c r="R101" s="25">
        <f t="shared" si="6"/>
        <v>0.69750000000000023</v>
      </c>
      <c r="S101" s="27">
        <f t="shared" si="11"/>
        <v>-28.596499999999999</v>
      </c>
      <c r="T101" s="28">
        <f t="shared" si="7"/>
        <v>171.65350000000001</v>
      </c>
      <c r="U101" s="29">
        <f t="shared" si="8"/>
        <v>0.51515151515151514</v>
      </c>
      <c r="V101" s="12">
        <f t="shared" si="9"/>
        <v>-0.14280399500624216</v>
      </c>
      <c r="W101">
        <f>COUNTIF($M$2:M101,1)</f>
        <v>51</v>
      </c>
      <c r="X101">
        <v>99</v>
      </c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</row>
    <row r="102" spans="1:246" ht="16.5" customHeight="1" x14ac:dyDescent="0.2">
      <c r="A102" s="3">
        <v>100</v>
      </c>
      <c r="B102" s="4">
        <v>45500</v>
      </c>
      <c r="C102" s="3" t="s">
        <v>221</v>
      </c>
      <c r="D102" s="3" t="s">
        <v>28</v>
      </c>
      <c r="E102" s="3">
        <v>1</v>
      </c>
      <c r="F102" s="3" t="s">
        <v>222</v>
      </c>
      <c r="G102" s="3" t="s">
        <v>67</v>
      </c>
      <c r="H102" s="3" t="s">
        <v>20</v>
      </c>
      <c r="I102" s="3" t="s">
        <v>23</v>
      </c>
      <c r="J102" s="3" t="s">
        <v>21</v>
      </c>
      <c r="K102" s="5" t="s">
        <v>223</v>
      </c>
      <c r="L102" s="23"/>
      <c r="M102" s="6" t="s">
        <v>25</v>
      </c>
      <c r="N102" s="7">
        <v>2.0099999999999998</v>
      </c>
      <c r="O102" s="7">
        <v>1.5</v>
      </c>
      <c r="P102" s="8" t="s">
        <v>26</v>
      </c>
      <c r="Q102" s="7">
        <f t="shared" si="10"/>
        <v>201.75</v>
      </c>
      <c r="R102" s="26">
        <f t="shared" si="6"/>
        <v>-1.5</v>
      </c>
      <c r="S102" s="27">
        <f t="shared" si="11"/>
        <v>-30.096499999999999</v>
      </c>
      <c r="T102" s="28">
        <f t="shared" si="7"/>
        <v>171.65350000000001</v>
      </c>
      <c r="U102" s="29">
        <f t="shared" si="8"/>
        <v>0.51</v>
      </c>
      <c r="V102" s="12">
        <f t="shared" si="9"/>
        <v>-0.149177199504337</v>
      </c>
      <c r="W102">
        <f>COUNTIF($M$2:M102,1)</f>
        <v>51</v>
      </c>
      <c r="X102">
        <v>100</v>
      </c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</row>
    <row r="103" spans="1:246" ht="16.5" customHeight="1" x14ac:dyDescent="0.2">
      <c r="A103" s="3">
        <v>101</v>
      </c>
      <c r="B103" s="4">
        <v>45500</v>
      </c>
      <c r="C103" s="3" t="s">
        <v>224</v>
      </c>
      <c r="D103" s="3" t="s">
        <v>28</v>
      </c>
      <c r="E103" s="3">
        <v>1</v>
      </c>
      <c r="F103" s="3" t="s">
        <v>66</v>
      </c>
      <c r="G103" s="3" t="s">
        <v>70</v>
      </c>
      <c r="H103" s="3" t="s">
        <v>20</v>
      </c>
      <c r="I103" s="3" t="s">
        <v>23</v>
      </c>
      <c r="J103" s="3" t="s">
        <v>21</v>
      </c>
      <c r="K103" s="5" t="s">
        <v>45</v>
      </c>
      <c r="L103" s="23" t="s">
        <v>31</v>
      </c>
      <c r="M103" s="6" t="s">
        <v>25</v>
      </c>
      <c r="N103" s="7">
        <v>2.0499999999999998</v>
      </c>
      <c r="O103" s="7">
        <v>2</v>
      </c>
      <c r="P103" s="8" t="s">
        <v>26</v>
      </c>
      <c r="Q103" s="7">
        <f t="shared" si="10"/>
        <v>203.75</v>
      </c>
      <c r="R103" s="26">
        <f t="shared" si="6"/>
        <v>-2</v>
      </c>
      <c r="S103" s="27">
        <f t="shared" si="11"/>
        <v>-32.096499999999999</v>
      </c>
      <c r="T103" s="28">
        <f t="shared" si="7"/>
        <v>171.65350000000001</v>
      </c>
      <c r="U103" s="29">
        <f t="shared" si="8"/>
        <v>0.50495049504950495</v>
      </c>
      <c r="V103" s="12">
        <f t="shared" si="9"/>
        <v>-0.15752883435582818</v>
      </c>
      <c r="W103">
        <f>COUNTIF($M$2:M103,1)</f>
        <v>51</v>
      </c>
      <c r="X103">
        <v>101</v>
      </c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</row>
    <row r="104" spans="1:246" ht="16.5" customHeight="1" x14ac:dyDescent="0.2">
      <c r="A104" s="3">
        <v>102</v>
      </c>
      <c r="B104" s="4">
        <v>45500</v>
      </c>
      <c r="C104" s="3" t="s">
        <v>224</v>
      </c>
      <c r="D104" s="3" t="s">
        <v>28</v>
      </c>
      <c r="E104" s="3">
        <v>1</v>
      </c>
      <c r="F104" s="3">
        <v>2</v>
      </c>
      <c r="G104" s="3" t="s">
        <v>70</v>
      </c>
      <c r="H104" s="3" t="s">
        <v>20</v>
      </c>
      <c r="I104" s="3" t="s">
        <v>23</v>
      </c>
      <c r="J104" s="3" t="s">
        <v>21</v>
      </c>
      <c r="K104" s="5" t="s">
        <v>45</v>
      </c>
      <c r="L104" s="23" t="s">
        <v>31</v>
      </c>
      <c r="M104" s="6" t="s">
        <v>25</v>
      </c>
      <c r="N104" s="7">
        <v>1.95</v>
      </c>
      <c r="O104" s="7">
        <v>2</v>
      </c>
      <c r="P104" s="8" t="s">
        <v>26</v>
      </c>
      <c r="Q104" s="7">
        <f t="shared" si="10"/>
        <v>205.75</v>
      </c>
      <c r="R104" s="26">
        <f t="shared" si="6"/>
        <v>-2</v>
      </c>
      <c r="S104" s="27">
        <f t="shared" si="11"/>
        <v>-34.096499999999999</v>
      </c>
      <c r="T104" s="28">
        <f t="shared" si="7"/>
        <v>171.65350000000001</v>
      </c>
      <c r="U104" s="29">
        <f t="shared" si="8"/>
        <v>0.5</v>
      </c>
      <c r="V104" s="12">
        <f t="shared" si="9"/>
        <v>-0.16571810449574723</v>
      </c>
      <c r="W104">
        <f>COUNTIF($M$2:M104,1)</f>
        <v>51</v>
      </c>
      <c r="X104">
        <v>102</v>
      </c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</row>
    <row r="105" spans="1:246" ht="16.5" customHeight="1" x14ac:dyDescent="0.2">
      <c r="A105" s="3">
        <v>103</v>
      </c>
      <c r="B105" s="4">
        <v>45500</v>
      </c>
      <c r="C105" s="3" t="s">
        <v>225</v>
      </c>
      <c r="D105" s="3" t="s">
        <v>28</v>
      </c>
      <c r="E105" s="3">
        <v>1</v>
      </c>
      <c r="F105" s="3" t="s">
        <v>66</v>
      </c>
      <c r="G105" s="3" t="s">
        <v>70</v>
      </c>
      <c r="H105" s="3" t="s">
        <v>20</v>
      </c>
      <c r="I105" s="3" t="s">
        <v>23</v>
      </c>
      <c r="J105" s="3" t="s">
        <v>21</v>
      </c>
      <c r="K105" s="13" t="s">
        <v>32</v>
      </c>
      <c r="L105" s="23"/>
      <c r="M105" s="6" t="s">
        <v>22</v>
      </c>
      <c r="N105" s="7">
        <v>1.95</v>
      </c>
      <c r="O105" s="7">
        <v>2</v>
      </c>
      <c r="P105" s="8" t="s">
        <v>26</v>
      </c>
      <c r="Q105" s="7">
        <f t="shared" si="10"/>
        <v>207.75</v>
      </c>
      <c r="R105" s="25">
        <f t="shared" si="6"/>
        <v>1.9</v>
      </c>
      <c r="S105" s="27">
        <f t="shared" si="11"/>
        <v>-32.1965</v>
      </c>
      <c r="T105" s="28">
        <f t="shared" si="7"/>
        <v>175.55349999999999</v>
      </c>
      <c r="U105" s="29">
        <f t="shared" si="8"/>
        <v>0.50485436893203883</v>
      </c>
      <c r="V105" s="12">
        <f t="shared" si="9"/>
        <v>-0.15497713598074617</v>
      </c>
      <c r="W105">
        <f>COUNTIF($M$2:M105,1)</f>
        <v>52</v>
      </c>
      <c r="X105">
        <v>103</v>
      </c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</row>
    <row r="106" spans="1:246" ht="16.5" customHeight="1" x14ac:dyDescent="0.2">
      <c r="A106" s="3">
        <v>104</v>
      </c>
      <c r="B106" s="4">
        <v>45500</v>
      </c>
      <c r="C106" s="3" t="s">
        <v>226</v>
      </c>
      <c r="D106" s="3" t="s">
        <v>28</v>
      </c>
      <c r="E106" s="3">
        <v>1</v>
      </c>
      <c r="F106" s="3" t="s">
        <v>33</v>
      </c>
      <c r="G106" s="3" t="s">
        <v>70</v>
      </c>
      <c r="H106" s="3" t="s">
        <v>20</v>
      </c>
      <c r="I106" s="3" t="s">
        <v>23</v>
      </c>
      <c r="J106" s="3" t="s">
        <v>21</v>
      </c>
      <c r="K106" s="5" t="s">
        <v>201</v>
      </c>
      <c r="L106" s="23"/>
      <c r="M106" s="6" t="s">
        <v>25</v>
      </c>
      <c r="N106" s="7">
        <v>1.93</v>
      </c>
      <c r="O106" s="7">
        <v>2</v>
      </c>
      <c r="P106" s="8" t="s">
        <v>26</v>
      </c>
      <c r="Q106" s="7">
        <f t="shared" si="10"/>
        <v>209.75</v>
      </c>
      <c r="R106" s="26">
        <f t="shared" si="6"/>
        <v>-2</v>
      </c>
      <c r="S106" s="27">
        <f t="shared" si="11"/>
        <v>-34.1965</v>
      </c>
      <c r="T106" s="28">
        <f t="shared" si="7"/>
        <v>175.55349999999999</v>
      </c>
      <c r="U106" s="29">
        <f t="shared" si="8"/>
        <v>0.5</v>
      </c>
      <c r="V106" s="12">
        <f t="shared" si="9"/>
        <v>-0.16303456495828375</v>
      </c>
      <c r="W106">
        <f>COUNTIF($M$2:M106,1)</f>
        <v>52</v>
      </c>
      <c r="X106">
        <v>104</v>
      </c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</row>
    <row r="107" spans="1:246" ht="16.5" customHeight="1" x14ac:dyDescent="0.2">
      <c r="A107" s="3">
        <v>105</v>
      </c>
      <c r="B107" s="4">
        <v>45500</v>
      </c>
      <c r="C107" s="3" t="s">
        <v>227</v>
      </c>
      <c r="D107" s="3" t="s">
        <v>28</v>
      </c>
      <c r="E107" s="3">
        <v>1</v>
      </c>
      <c r="F107" s="3" t="s">
        <v>36</v>
      </c>
      <c r="G107" s="3" t="s">
        <v>207</v>
      </c>
      <c r="H107" s="3" t="s">
        <v>20</v>
      </c>
      <c r="I107" s="3" t="s">
        <v>23</v>
      </c>
      <c r="J107" s="3" t="s">
        <v>21</v>
      </c>
      <c r="K107" s="5" t="s">
        <v>39</v>
      </c>
      <c r="L107" s="23" t="s">
        <v>31</v>
      </c>
      <c r="M107" s="6" t="s">
        <v>25</v>
      </c>
      <c r="N107" s="7">
        <v>2.12</v>
      </c>
      <c r="O107" s="7">
        <v>2</v>
      </c>
      <c r="P107" s="8" t="s">
        <v>26</v>
      </c>
      <c r="Q107" s="7">
        <f t="shared" si="10"/>
        <v>211.75</v>
      </c>
      <c r="R107" s="26">
        <f t="shared" si="6"/>
        <v>-2</v>
      </c>
      <c r="S107" s="27">
        <f t="shared" si="11"/>
        <v>-36.1965</v>
      </c>
      <c r="T107" s="28">
        <f t="shared" si="7"/>
        <v>175.55349999999999</v>
      </c>
      <c r="U107" s="29">
        <f t="shared" si="8"/>
        <v>0.49523809523809526</v>
      </c>
      <c r="V107" s="12">
        <f t="shared" si="9"/>
        <v>-0.17093978748524211</v>
      </c>
      <c r="W107">
        <f>COUNTIF($M$2:M107,1)</f>
        <v>52</v>
      </c>
      <c r="X107">
        <v>105</v>
      </c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</row>
    <row r="108" spans="1:246" ht="16.5" customHeight="1" x14ac:dyDescent="0.2">
      <c r="A108" s="3">
        <v>106</v>
      </c>
      <c r="B108" s="4">
        <v>45501</v>
      </c>
      <c r="C108" s="3" t="s">
        <v>228</v>
      </c>
      <c r="D108" s="3" t="s">
        <v>28</v>
      </c>
      <c r="E108" s="3">
        <v>1</v>
      </c>
      <c r="F108" s="3" t="s">
        <v>229</v>
      </c>
      <c r="G108" s="3" t="s">
        <v>68</v>
      </c>
      <c r="H108" s="3" t="s">
        <v>20</v>
      </c>
      <c r="I108" s="3" t="s">
        <v>128</v>
      </c>
      <c r="J108" s="3" t="s">
        <v>21</v>
      </c>
      <c r="K108" s="5" t="s">
        <v>180</v>
      </c>
      <c r="L108" s="23" t="s">
        <v>230</v>
      </c>
      <c r="M108" s="6" t="s">
        <v>25</v>
      </c>
      <c r="N108" s="7">
        <v>2.06</v>
      </c>
      <c r="O108" s="7">
        <v>2</v>
      </c>
      <c r="P108" s="8" t="s">
        <v>26</v>
      </c>
      <c r="Q108" s="7">
        <f t="shared" si="10"/>
        <v>213.75</v>
      </c>
      <c r="R108" s="26">
        <f t="shared" si="6"/>
        <v>-2</v>
      </c>
      <c r="S108" s="27">
        <f t="shared" si="11"/>
        <v>-38.1965</v>
      </c>
      <c r="T108" s="28">
        <f t="shared" si="7"/>
        <v>175.55349999999999</v>
      </c>
      <c r="U108" s="29">
        <f t="shared" si="8"/>
        <v>0.49056603773584906</v>
      </c>
      <c r="V108" s="12">
        <f t="shared" si="9"/>
        <v>-0.17869707602339188</v>
      </c>
      <c r="W108">
        <f>COUNTIF($M$2:M108,1)</f>
        <v>52</v>
      </c>
      <c r="X108">
        <v>106</v>
      </c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</row>
    <row r="109" spans="1:246" ht="16.5" customHeight="1" x14ac:dyDescent="0.2">
      <c r="A109" s="3">
        <v>107</v>
      </c>
      <c r="B109" s="4">
        <v>45501</v>
      </c>
      <c r="C109" s="3" t="s">
        <v>228</v>
      </c>
      <c r="D109" s="3" t="s">
        <v>28</v>
      </c>
      <c r="E109" s="3">
        <v>1</v>
      </c>
      <c r="F109" s="3" t="s">
        <v>231</v>
      </c>
      <c r="G109" s="3" t="s">
        <v>68</v>
      </c>
      <c r="H109" s="3" t="s">
        <v>20</v>
      </c>
      <c r="I109" s="3" t="s">
        <v>128</v>
      </c>
      <c r="J109" s="3" t="s">
        <v>21</v>
      </c>
      <c r="K109" s="5" t="s">
        <v>180</v>
      </c>
      <c r="L109" s="23" t="s">
        <v>230</v>
      </c>
      <c r="M109" s="6" t="s">
        <v>25</v>
      </c>
      <c r="N109" s="7">
        <v>7.32</v>
      </c>
      <c r="O109" s="7">
        <v>0.5</v>
      </c>
      <c r="P109" s="8" t="s">
        <v>26</v>
      </c>
      <c r="Q109" s="7">
        <f t="shared" si="10"/>
        <v>214.25</v>
      </c>
      <c r="R109" s="26">
        <f t="shared" si="6"/>
        <v>-0.5</v>
      </c>
      <c r="S109" s="27">
        <f t="shared" si="11"/>
        <v>-38.6965</v>
      </c>
      <c r="T109" s="28">
        <f t="shared" si="7"/>
        <v>175.55349999999999</v>
      </c>
      <c r="U109" s="29">
        <f t="shared" si="8"/>
        <v>0.48598130841121495</v>
      </c>
      <c r="V109" s="12">
        <f t="shared" si="9"/>
        <v>-0.18061376896149364</v>
      </c>
      <c r="W109">
        <f>COUNTIF($M$2:M109,1)</f>
        <v>52</v>
      </c>
      <c r="X109">
        <v>107</v>
      </c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</row>
  </sheetData>
  <sheetProtection selectLockedCells="1" selectUnlockedCells="1"/>
  <autoFilter ref="A1:IL109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Juli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 Koch</cp:lastModifiedBy>
  <dcterms:created xsi:type="dcterms:W3CDTF">2017-05-08T10:53:33Z</dcterms:created>
  <dcterms:modified xsi:type="dcterms:W3CDTF">2024-09-09T10:39:41Z</dcterms:modified>
</cp:coreProperties>
</file>